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35" windowWidth="15480" windowHeight="5295" tabRatio="452" activeTab="0"/>
  </bookViews>
  <sheets>
    <sheet name="Beküldők" sheetId="1" r:id="rId1"/>
  </sheets>
  <definedNames>
    <definedName name="_xlnm._FilterDatabase" localSheetId="0" hidden="1">'Beküldők'!$A$2:$F$188</definedName>
    <definedName name="emil">#REF!</definedName>
    <definedName name="_xlnm.Print_Titles" localSheetId="0">'Beküldők'!$1:$2</definedName>
    <definedName name="_xlnm.Print_Area" localSheetId="0">'Beküldők'!$A$1:$F$188</definedName>
  </definedNames>
  <calcPr fullCalcOnLoad="1"/>
</workbook>
</file>

<file path=xl/sharedStrings.xml><?xml version="1.0" encoding="utf-8"?>
<sst xmlns="http://schemas.openxmlformats.org/spreadsheetml/2006/main" count="763" uniqueCount="505">
  <si>
    <t>Gárdonyi Géza Szakiskola</t>
  </si>
  <si>
    <t>Sóstó ltp. 1.</t>
  </si>
  <si>
    <t>Lámfalussy Sándor Szakközépiskola és Szakiskola</t>
  </si>
  <si>
    <t>Kereskedelmi, Vendéglátóipari és Idegenforgalmi Szakközép- és Szakiskola</t>
  </si>
  <si>
    <t>Intézmény</t>
  </si>
  <si>
    <t>Neve</t>
  </si>
  <si>
    <t>Település</t>
  </si>
  <si>
    <t>Utca_Hsz</t>
  </si>
  <si>
    <t>Régió</t>
  </si>
  <si>
    <t>Dél-Alföld</t>
  </si>
  <si>
    <t>Dél-Dunántúl</t>
  </si>
  <si>
    <t>Észak-Alföld</t>
  </si>
  <si>
    <t>Észak-Magyarország</t>
  </si>
  <si>
    <t>Közép-Dunántúl</t>
  </si>
  <si>
    <t>Közép-Magyarország</t>
  </si>
  <si>
    <t>Nyugat-Dunántúl</t>
  </si>
  <si>
    <t>Tatabánya</t>
  </si>
  <si>
    <t>Sárberek</t>
  </si>
  <si>
    <t>Ózd</t>
  </si>
  <si>
    <t>Budapest</t>
  </si>
  <si>
    <t>Trefort Ágoston Szakképző Iskola</t>
  </si>
  <si>
    <t>Sátoraljaújhely</t>
  </si>
  <si>
    <t>Fejes István u. 14.</t>
  </si>
  <si>
    <t>Surányi Endre Szakképző Iskola</t>
  </si>
  <si>
    <t>Kazincbarcika</t>
  </si>
  <si>
    <t>Irinyi J. u. 1.</t>
  </si>
  <si>
    <t>Kisújszállás</t>
  </si>
  <si>
    <t>Arany J. u. 1/a.</t>
  </si>
  <si>
    <t>Veress Ferenc Szakképző Iskola</t>
  </si>
  <si>
    <t xml:space="preserve">Hajdúböszörmény </t>
  </si>
  <si>
    <t>Szolnok</t>
  </si>
  <si>
    <t>Pécs</t>
  </si>
  <si>
    <t>Kálmán u.15</t>
  </si>
  <si>
    <t>Gyöngyös</t>
  </si>
  <si>
    <t>Kócsag u.36-38</t>
  </si>
  <si>
    <t>Szarvas</t>
  </si>
  <si>
    <t>Nagykanizsa</t>
  </si>
  <si>
    <t>Hunyadi u. 18.</t>
  </si>
  <si>
    <t>Mór</t>
  </si>
  <si>
    <t>Tokaj</t>
  </si>
  <si>
    <t>Simonyi Károly Szakközépiskola és Szakiskola</t>
  </si>
  <si>
    <t>Malomvölgyi u. 1/b</t>
  </si>
  <si>
    <t>Cegléd</t>
  </si>
  <si>
    <t>Eger</t>
  </si>
  <si>
    <t>Pápa</t>
  </si>
  <si>
    <t>Gyermekváros út 1.</t>
  </si>
  <si>
    <t>Várpalota</t>
  </si>
  <si>
    <t>Szent István u. 1.</t>
  </si>
  <si>
    <t>Dunaújváros</t>
  </si>
  <si>
    <t>Szeged</t>
  </si>
  <si>
    <t>Gyula</t>
  </si>
  <si>
    <t>Tiszakécske</t>
  </si>
  <si>
    <t>Erkel fasor 10.</t>
  </si>
  <si>
    <t>Debrecen</t>
  </si>
  <si>
    <t>Deák Ferenc és Széchenyi István Szakközép- és Szakiskola</t>
  </si>
  <si>
    <t>3300_Közgazdasági</t>
  </si>
  <si>
    <t>Mezőtúr</t>
  </si>
  <si>
    <t>Földvári u. 8.</t>
  </si>
  <si>
    <t>Jászapáti</t>
  </si>
  <si>
    <t>Kodály tér 1.</t>
  </si>
  <si>
    <t>Kálvária sgt.84-86.</t>
  </si>
  <si>
    <t>Péter András Gimnázium és Szigeti Endre Szakképző Iskola</t>
  </si>
  <si>
    <t>Kőrösi Csoma Sándor Gimnázium, Szakközép-, Szakképző és Általános Iskola Csiha Győző Tagintézménye</t>
  </si>
  <si>
    <t>Sipkay Barna Kereskedelmi, Idegenforgalmi Szakközép- és Szakiskola és Kollégium</t>
  </si>
  <si>
    <t>Táncsics M. u. 73.</t>
  </si>
  <si>
    <t>Széchenyi István Szakképző Iskola</t>
  </si>
  <si>
    <t>Tapolca</t>
  </si>
  <si>
    <t>Móricz Zs. U. 8.</t>
  </si>
  <si>
    <t>Kiskunhalas</t>
  </si>
  <si>
    <t>Kazinczy u. 5.</t>
  </si>
  <si>
    <t>Bánki Donát Szakképző Iskola</t>
  </si>
  <si>
    <t>Handler Nándor Szakképző Iskola</t>
  </si>
  <si>
    <t>Sopron</t>
  </si>
  <si>
    <t>Halász u. 9-15.</t>
  </si>
  <si>
    <t>Győr</t>
  </si>
  <si>
    <t>Kossuth Lajos u. 7.</t>
  </si>
  <si>
    <t>Békéscsaba</t>
  </si>
  <si>
    <t>Puskin tér 1.</t>
  </si>
  <si>
    <t>Gagarin u. 27.</t>
  </si>
  <si>
    <t>Kisvárda</t>
  </si>
  <si>
    <t>Mártirok u. 8.</t>
  </si>
  <si>
    <t>Csurgó</t>
  </si>
  <si>
    <t>Bóly</t>
  </si>
  <si>
    <t>Rákóczi u.2/a</t>
  </si>
  <si>
    <t>Asbóth Sándor Térségi Közép- és Szakiskola</t>
  </si>
  <si>
    <t>Keszthely</t>
  </si>
  <si>
    <t>Gagarin u.2-4</t>
  </si>
  <si>
    <t>Veszprém</t>
  </si>
  <si>
    <t>Könnyűipari Szakközép- és Szakiskola</t>
  </si>
  <si>
    <t>Jászberényi út 2.</t>
  </si>
  <si>
    <t>Radnóti M. u. 6.</t>
  </si>
  <si>
    <t>Komárom</t>
  </si>
  <si>
    <t>Baja</t>
  </si>
  <si>
    <t>Szent Antal u. 96.</t>
  </si>
  <si>
    <t>Kolping Katolikus Szakiskola</t>
  </si>
  <si>
    <t>Esztergom</t>
  </si>
  <si>
    <t>Petőfi S. u. 22.</t>
  </si>
  <si>
    <t>Áchim  Á.. 12-14.</t>
  </si>
  <si>
    <t>Baross u.1-3.</t>
  </si>
  <si>
    <t>Lajos u. 1-5.</t>
  </si>
  <si>
    <t>Lenti</t>
  </si>
  <si>
    <t>Petőfi Sándor u. 23.</t>
  </si>
  <si>
    <t>Hódmezővásárhely</t>
  </si>
  <si>
    <t>Teleki Blanka Szakképző Iskola</t>
  </si>
  <si>
    <t>Gábor László Épitőipari Szakképző Iskola</t>
  </si>
  <si>
    <t>Tiszavasvári út 12.</t>
  </si>
  <si>
    <t>Iharosi út  2.</t>
  </si>
  <si>
    <t>Bonyhád</t>
  </si>
  <si>
    <t>Móricz Zsigmond Oktatási Intézmény, Szakképző Iskola</t>
  </si>
  <si>
    <t>József Attila Szakközép- és Szakiskola és Kollégium</t>
  </si>
  <si>
    <t>Inczédy György Középiskola, Szakiskola és Kollégium</t>
  </si>
  <si>
    <t>Lengyel</t>
  </si>
  <si>
    <t>Petőfi u. 5.</t>
  </si>
  <si>
    <t>Bajcsy Zs.u. 7-9.</t>
  </si>
  <si>
    <t>Salgótarján</t>
  </si>
  <si>
    <t>Nádor tér 4.</t>
  </si>
  <si>
    <t>Nyíregyháza</t>
  </si>
  <si>
    <t>Kossuth u. 34.</t>
  </si>
  <si>
    <t>Balassagyarmat</t>
  </si>
  <si>
    <t>Hétvezér út 26.</t>
  </si>
  <si>
    <t>Örkény</t>
  </si>
  <si>
    <t>Fő út 5-7.</t>
  </si>
  <si>
    <t>Vay Miklós Szakképző Iskola</t>
  </si>
  <si>
    <t>Sárospatak</t>
  </si>
  <si>
    <t>Tamási</t>
  </si>
  <si>
    <t>Deák F. u. 6-8.</t>
  </si>
  <si>
    <t>Várna u. 23.</t>
  </si>
  <si>
    <t>Miskolc</t>
  </si>
  <si>
    <t>Rákóczi út 2.</t>
  </si>
  <si>
    <t>Csorna</t>
  </si>
  <si>
    <t>Kossuth Lajos Szakiskola</t>
  </si>
  <si>
    <t>Kossuth u. 30.</t>
  </si>
  <si>
    <t>Földes Gábor u. 34-36.</t>
  </si>
  <si>
    <t>Szentgotthárd</t>
  </si>
  <si>
    <t>Honvéd út. 10</t>
  </si>
  <si>
    <t>Szombathely</t>
  </si>
  <si>
    <t>Petőfi S.u. 1.</t>
  </si>
  <si>
    <t>Körmend</t>
  </si>
  <si>
    <t>Rákóczi u. 2.</t>
  </si>
  <si>
    <t>Bük</t>
  </si>
  <si>
    <t>Eötvös u. 1-3.</t>
  </si>
  <si>
    <t>Hefele Menyhért Építő- és Faipari Szakképző Iskola</t>
  </si>
  <si>
    <t>Szent Márton u. 77.</t>
  </si>
  <si>
    <t xml:space="preserve">Zalaegerszeg </t>
  </si>
  <si>
    <t xml:space="preserve">Szombathely </t>
  </si>
  <si>
    <t>Nagykar u. 1-3</t>
  </si>
  <si>
    <t>Mohács</t>
  </si>
  <si>
    <t>Kossuth L. u. 71.</t>
  </si>
  <si>
    <t>Komló</t>
  </si>
  <si>
    <t>Ságvári u. 1.</t>
  </si>
  <si>
    <t>Kaposvár</t>
  </si>
  <si>
    <t>Bajcsy-Zs.u. 58.</t>
  </si>
  <si>
    <t>Fonyód</t>
  </si>
  <si>
    <t>Szekszárd</t>
  </si>
  <si>
    <t>Dombóvár</t>
  </si>
  <si>
    <t>Népköztársaság u. 21.</t>
  </si>
  <si>
    <t>Mátészalka</t>
  </si>
  <si>
    <t>Lónyay Menyhért Közép- és Szakképző Iskola</t>
  </si>
  <si>
    <t>Vásárosnamény</t>
  </si>
  <si>
    <t>Nyírbátor</t>
  </si>
  <si>
    <t>Füveskert út 9</t>
  </si>
  <si>
    <t>Polgár</t>
  </si>
  <si>
    <t>Püspökladány</t>
  </si>
  <si>
    <t>Bajcsy -Zs u. 10.</t>
  </si>
  <si>
    <t>Piac köz 8.</t>
  </si>
  <si>
    <t>József Attila Gimnázium és Szakképző Iskola</t>
  </si>
  <si>
    <t>Beregszászi Pál Szakközép- és Szakiskola</t>
  </si>
  <si>
    <t>Burgundia u. 1.</t>
  </si>
  <si>
    <t>Biharkeresztes</t>
  </si>
  <si>
    <t>Diószegi Sámuel Közép- és Szakképző Iskola</t>
  </si>
  <si>
    <t>Povolny Ferenc Szakképző Iskola</t>
  </si>
  <si>
    <t>Kassai út 25.</t>
  </si>
  <si>
    <t>Hajdúnánás</t>
  </si>
  <si>
    <t>Baross u. 11.</t>
  </si>
  <si>
    <t>Petőfi Sándor u. 1.</t>
  </si>
  <si>
    <t>Karcag</t>
  </si>
  <si>
    <t>Klapka György Szakközép- és Szakiskola</t>
  </si>
  <si>
    <t>Jászberény</t>
  </si>
  <si>
    <t>Hatvani u.2.</t>
  </si>
  <si>
    <t>Nagykőrös</t>
  </si>
  <si>
    <t>Huba u. 7.</t>
  </si>
  <si>
    <t>Herman Ottó u. 2.</t>
  </si>
  <si>
    <t>Kunhegyes</t>
  </si>
  <si>
    <t>Kossuth u. 15-17.</t>
  </si>
  <si>
    <t>Hild József Szakközépiskola, Szakiskola, Speciális Szakiskola és Kollégium</t>
  </si>
  <si>
    <t>Bercsényi utca 8.</t>
  </si>
  <si>
    <t>Siklós</t>
  </si>
  <si>
    <t>Gyűdi út 2.</t>
  </si>
  <si>
    <t>Vári Szabó István Szakközépiskola, Szakiskola és Kollégium</t>
  </si>
  <si>
    <t>Barátság u. 9-11.</t>
  </si>
  <si>
    <t>Szolgáltatási Szakközép- és Szakiskola Kereskedelmi és Vendéglátóipari Tagintézménye</t>
  </si>
  <si>
    <t>Szeghalom</t>
  </si>
  <si>
    <t>Dózsa utca 2.</t>
  </si>
  <si>
    <t>Templom u. 5.</t>
  </si>
  <si>
    <t>I. István Szakképző Iskola</t>
  </si>
  <si>
    <t>Paks</t>
  </si>
  <si>
    <t>Iskola utca 7.</t>
  </si>
  <si>
    <t>Vasút út 2.</t>
  </si>
  <si>
    <t>Siófok</t>
  </si>
  <si>
    <t>Bakony u. 2.</t>
  </si>
  <si>
    <t>Arany János Református Gimnázium, Szakképző Iskola és Diákotthon</t>
  </si>
  <si>
    <t>Hősök tere 6.</t>
  </si>
  <si>
    <t>Vályi Péter Szakképző Iskolai Tagintézmény</t>
  </si>
  <si>
    <t>Árpád Szakképző Iskola és Kollégium</t>
  </si>
  <si>
    <t>Montenuovo Nándor Szakközépiskola, Szakiskola és Kollégium</t>
  </si>
  <si>
    <t>Kisbér</t>
  </si>
  <si>
    <t>Váci Mihály Ipari Szakképző Iskola és Kollégium</t>
  </si>
  <si>
    <t>Rázsó Imre Szakközépiskola, Szakiskola és Kollégium</t>
  </si>
  <si>
    <t>Cseri út 6.</t>
  </si>
  <si>
    <t>Béke u. 1.</t>
  </si>
  <si>
    <t xml:space="preserve">Lukács Sándor Mechatronikai és Gépészeti Szakképző Iskola és Kollégium </t>
  </si>
  <si>
    <t>Kossuth Lajos Ipari Szakképző  Iskola, Kollégium és Felnőttek Középiskolája</t>
  </si>
  <si>
    <t>Puskás Tivadar Fém- és Villamosipari Szakképző Iskola és Kollégium</t>
  </si>
  <si>
    <t>Gróf Széchenyi István Általános Iskola és Szakiskola és Gimnázium</t>
  </si>
  <si>
    <t xml:space="preserve">Simon u. </t>
  </si>
  <si>
    <t>Szent László Szakképző Iskola Vendéglátó Szakképző Tagintézménye</t>
  </si>
  <si>
    <t>Szentpáli István Kereskedelmi és Vendéglátóipari Szakközépiskola és Szakiskola</t>
  </si>
  <si>
    <t>Petőfi tér 1.</t>
  </si>
  <si>
    <t>Kadarkút</t>
  </si>
  <si>
    <t>Fő u. 1.</t>
  </si>
  <si>
    <t>Bethlen Gábor Középiskola, Szakképző Iskola és Kollégium</t>
  </si>
  <si>
    <t>Kontawig Műszaki és Üzlettudományi Szakképző Iskola</t>
  </si>
  <si>
    <t>Régimalom u 2.</t>
  </si>
  <si>
    <t>Petőfi S. u. 1.</t>
  </si>
  <si>
    <t>Kecskemét</t>
  </si>
  <si>
    <t>Nyíri út 32.</t>
  </si>
  <si>
    <t>Bácsalmás</t>
  </si>
  <si>
    <t>Kiskőrös</t>
  </si>
  <si>
    <t>Kalocsa</t>
  </si>
  <si>
    <t>Gyulai út 32.</t>
  </si>
  <si>
    <t>Mezőhegyes</t>
  </si>
  <si>
    <t>Kétegyháza</t>
  </si>
  <si>
    <t>Gyulai út 6.</t>
  </si>
  <si>
    <t>Zsoldos Ferenc Közép- és Szakiskola</t>
  </si>
  <si>
    <t>Szentes</t>
  </si>
  <si>
    <t>József A. sgt. 122-126.</t>
  </si>
  <si>
    <t>Szabadkai út 3.</t>
  </si>
  <si>
    <t>Ásotthalom</t>
  </si>
  <si>
    <t>Kiss Ferenc krt. 76.</t>
  </si>
  <si>
    <t>Székesfehérvár</t>
  </si>
  <si>
    <t>Berényi út 105.</t>
  </si>
  <si>
    <t xml:space="preserve">Tata </t>
  </si>
  <si>
    <t>Hősök tere 9.</t>
  </si>
  <si>
    <t>Bábolna</t>
  </si>
  <si>
    <t>Rákóczi u. 7.</t>
  </si>
  <si>
    <t>Halle u. 3.</t>
  </si>
  <si>
    <t>Tégylagyár u. 1-2</t>
  </si>
  <si>
    <t>Lovas u. 23.</t>
  </si>
  <si>
    <t>Zsámbék</t>
  </si>
  <si>
    <t>Ceglédi u. 24.</t>
  </si>
  <si>
    <t>Dabas</t>
  </si>
  <si>
    <t>József A. u. 107.</t>
  </si>
  <si>
    <t>Seregélyesi u. 88-90.</t>
  </si>
  <si>
    <t>Timót u. 3.</t>
  </si>
  <si>
    <t>Mezőkövesd</t>
  </si>
  <si>
    <t>Deák Ferenc Szakképző és Művészeti Szakközépiskola</t>
  </si>
  <si>
    <t>Herbolyai út 9.</t>
  </si>
  <si>
    <t>Erkel F. u. 39.</t>
  </si>
  <si>
    <t>Köztársaság ter 1.</t>
  </si>
  <si>
    <t>Báthory u. 58.</t>
  </si>
  <si>
    <t>Páterdombi Szakképző Iskola</t>
  </si>
  <si>
    <t xml:space="preserve">Tiszaújváros </t>
  </si>
  <si>
    <t>Öveges József Gyakorló Középiskola</t>
  </si>
  <si>
    <t>Beregszászi u. 10.</t>
  </si>
  <si>
    <t xml:space="preserve">Nagykálló </t>
  </si>
  <si>
    <t>Kossuth u. 8.</t>
  </si>
  <si>
    <t>Balatonfűzfő</t>
  </si>
  <si>
    <t>Hunyadi János Gimnázium és Szakiskola</t>
  </si>
  <si>
    <t>Bányai Júlia Kereskedelmi és Vendéglátóipari Szakképző Iskola</t>
  </si>
  <si>
    <t>Petőfi út 20.</t>
  </si>
  <si>
    <t>Acsády Ignác Szakképző Iskola és Kollégium</t>
  </si>
  <si>
    <t>Bornemissza Gergely Szakközép-, Szakkiskola és Kollégium</t>
  </si>
  <si>
    <t>Kertész u 128.</t>
  </si>
  <si>
    <t>Diósgyőr Vasgyári Szakképző Iskola és Kollégium</t>
  </si>
  <si>
    <t>Zsigmondy Vilmos és Széchenyi István Szakképző Iskola</t>
  </si>
  <si>
    <t>Baross Gábor út 19.</t>
  </si>
  <si>
    <t>Jelky András ÁMK Szakképző Iskolája</t>
  </si>
  <si>
    <t>Thúry György Kereskedelmi, Vendéglátó és Idegenforgalmi Szakképző Iskola</t>
  </si>
  <si>
    <t>Ady Endre utca 29.</t>
  </si>
  <si>
    <t>Dózsa Gy. út 2.</t>
  </si>
  <si>
    <t>Táncsics Mihály Közgazdasági, Ügyviteli, Kereskedelmi és Vendéglátóipari Szakközépiskola és Szakiskola Kereskedelmi és Vendéglátóipari Tagintézmény</t>
  </si>
  <si>
    <t>Kanizsay Dorottya Egészségügyi Szakképző Iskola és Gimnázium</t>
  </si>
  <si>
    <t>Kassai utca 24/A.</t>
  </si>
  <si>
    <t>Felsőbüki Nagy Pál Általános Iskola és Vendéglátóipari Szakiskola</t>
  </si>
  <si>
    <t>Pesti Barnabás Élelmiszeripari Középiskola</t>
  </si>
  <si>
    <t>Orosháza</t>
  </si>
  <si>
    <t>Kossuth tér 1.</t>
  </si>
  <si>
    <t>Bencs László Általános és Szakiskola</t>
  </si>
  <si>
    <t>Szekszárd-Palánk</t>
  </si>
  <si>
    <t>Pf. 61.</t>
  </si>
  <si>
    <t>9970_Béla</t>
  </si>
  <si>
    <t>4600_Rákóczi</t>
  </si>
  <si>
    <t>1203_Széchenyi</t>
  </si>
  <si>
    <t>R_Nev</t>
  </si>
  <si>
    <t>3533_Vasgyári</t>
  </si>
  <si>
    <t>4320_Kállay</t>
  </si>
  <si>
    <t>2943_Pettkó</t>
  </si>
  <si>
    <t>8200_Jendrassik</t>
  </si>
  <si>
    <t>8200_SÉF</t>
  </si>
  <si>
    <t>Kossuth Zsuzsanna Szakképző Iskola</t>
  </si>
  <si>
    <t>Építőipari, Faipari Szakképző Iskola és Kollégium</t>
  </si>
  <si>
    <t>IrSz</t>
  </si>
  <si>
    <t>Enyingi T. B. 5/a</t>
  </si>
  <si>
    <t>Faller Jenő Szakképző Iskola és Kollégium</t>
  </si>
  <si>
    <t>Eötvös K. u. 1.</t>
  </si>
  <si>
    <t>Csukás Zoltán Mezőgazdasági és Szakközépiskola, Szakkiskola és Kollégium</t>
  </si>
  <si>
    <t>Kórház u. 28.</t>
  </si>
  <si>
    <t>"SÉF"  Vendéglátóipari, Kereskedelmi és Idegenforgalmi Szakképző Iskola</t>
  </si>
  <si>
    <t>Kinizsi Pál Élelmiszeripari Szakképző Iskola és Gimnázium</t>
  </si>
  <si>
    <t>Eötvös Lóránd Műszaki Szakközépiskola, Szakiskola és Kollégium</t>
  </si>
  <si>
    <t>Pázmány Péter u. 17.</t>
  </si>
  <si>
    <t>Gimnázium Informatikai, Közgazdasági, Nyomdaipari Szakközépiskola és Szakiskola</t>
  </si>
  <si>
    <t>Hatvan</t>
  </si>
  <si>
    <t>Vécsey u. 2/a.</t>
  </si>
  <si>
    <t>Szigeti Gyula János Egészségügyi Szakképző Iskola</t>
  </si>
  <si>
    <t>Barcs</t>
  </si>
  <si>
    <t>Irinyi János Gimnázium, Szakközép- és Szakiskola</t>
  </si>
  <si>
    <t>II. Rákóczi F. Szakközép- és Szakiskola</t>
  </si>
  <si>
    <t>Dunaferr Szakközép- és Szakiskola</t>
  </si>
  <si>
    <t>Bem József Műszaki Szakközép- és Szakiskola</t>
  </si>
  <si>
    <t>Kossuth u. 5-7.</t>
  </si>
  <si>
    <t>Kozma F. u. 23.</t>
  </si>
  <si>
    <t>Szent Imre herceg u. 1.</t>
  </si>
  <si>
    <t>Krúdy Gy. u. 32.</t>
  </si>
  <si>
    <t>Pozsonyi út 4-6.</t>
  </si>
  <si>
    <t>Vasmű tér 1-2</t>
  </si>
  <si>
    <t>Örkény I. u. 8-10.</t>
  </si>
  <si>
    <t>Böszörményi út 23-27.</t>
  </si>
  <si>
    <t>Lestár Péter Egységes Középiskola, Szakiskola</t>
  </si>
  <si>
    <t>Kvarc u. 2.</t>
  </si>
  <si>
    <t>Eötvös József Gimnázium, Szakképző Iskola és Kollégium</t>
  </si>
  <si>
    <t>Asztrik tér 7.</t>
  </si>
  <si>
    <t>Semmelweis Ignác Humán Szakképző Iskola és Gimnázium</t>
  </si>
  <si>
    <t>Csengő utca 1.</t>
  </si>
  <si>
    <t>Bólyai Farkas Szakképző Iskola</t>
  </si>
  <si>
    <t>Bethlen Gábor Közgazdasági Szakközépiskola és Szakiskola Móricz Zsigmond Tagintézménye</t>
  </si>
  <si>
    <t>Jerikó u. 17-21</t>
  </si>
  <si>
    <t>Pálóczi Horváth István Szakképző Iskola és Kollégium</t>
  </si>
  <si>
    <t>Wesselényi Miklós Műszaki Szakközépiskola és Szakiskola</t>
  </si>
  <si>
    <t>Ernuszt Kelemen u. 1.</t>
  </si>
  <si>
    <t>Mezőgazdasági Szakképző Iskola és Kollégium</t>
  </si>
  <si>
    <t>Mikes Kelemen Felnőtt és Ifjúsági Gimnázium, Szakközépiskola és Szakiskola</t>
  </si>
  <si>
    <t>Béke út 8.</t>
  </si>
  <si>
    <t>Arany J. u. 5.</t>
  </si>
  <si>
    <t>Mártírok útja 13-15.</t>
  </si>
  <si>
    <t>Nyár utca 9.</t>
  </si>
  <si>
    <t>Dobos C. József Vendéglátóipari Szakképző Iskola</t>
  </si>
  <si>
    <t>Vasi Bau Fa- és Épitőipari Szakképző Iskola</t>
  </si>
  <si>
    <t>Bocskai István Szakképző Iskola</t>
  </si>
  <si>
    <t>Hajdúszoboszló</t>
  </si>
  <si>
    <t>József Attila út 25.</t>
  </si>
  <si>
    <t>Abaújszántó</t>
  </si>
  <si>
    <t>Kassai út 11-13.</t>
  </si>
  <si>
    <t>Kossuth utca 26.</t>
  </si>
  <si>
    <t>Göcseji út 16.</t>
  </si>
  <si>
    <t>Élelmiszeripari és Földmérési Szakképző Iskola és Kollégium</t>
  </si>
  <si>
    <t>Szent László király utca 10.</t>
  </si>
  <si>
    <t>Zemlinszky Rezső út 4.</t>
  </si>
  <si>
    <t>Eötvös József Építőipari, Művészeti Szakképző Iskola és Kollégium</t>
  </si>
  <si>
    <t>Gagarin utca 54.</t>
  </si>
  <si>
    <t>Károly Róbert utca 2.</t>
  </si>
  <si>
    <t>Szondi György Szakközépiskola és Szakiskola</t>
  </si>
  <si>
    <t>Kereskedelmi és Idegenforgalmi Középiskola</t>
  </si>
  <si>
    <t>Bodrogkeresztúri út 5.</t>
  </si>
  <si>
    <t>Kolping Katolikus Szakiskola és Kollégium</t>
  </si>
  <si>
    <t>Nagybajom</t>
  </si>
  <si>
    <t>Hunyadi János tér 2-4.</t>
  </si>
  <si>
    <t>Jókai Mór Óvoda, Általános és Szakképző Iskola</t>
  </si>
  <si>
    <t>Cuha utca 2.</t>
  </si>
  <si>
    <t>Eötvös József Középiskola</t>
  </si>
  <si>
    <t>Heves</t>
  </si>
  <si>
    <t>Dobó út 29.</t>
  </si>
  <si>
    <t>Jendrassik-Venesz Középiskola és Szakiskola</t>
  </si>
  <si>
    <t>Március 15. út 5.</t>
  </si>
  <si>
    <t>Sétakert utca 1-3.</t>
  </si>
  <si>
    <t>Rippl-Rónai utca 15.</t>
  </si>
  <si>
    <t>Mátyás király út 165.</t>
  </si>
  <si>
    <t>Károly Róbert Kereskedelmi, Vendéglátóipari és Idegenforgalmi Szakképző Iskola</t>
  </si>
  <si>
    <t>Remédium Általános Iskola és Szakiskola</t>
  </si>
  <si>
    <t>Premontrei Szakközép- és Szakiskola</t>
  </si>
  <si>
    <t>Alapy Gáspár Szakiskola és Szakközépiskola.</t>
  </si>
  <si>
    <t>Kereskedelmi, Mezőgazdasági és Vendéglátóipari Szakközép, Szakiskola és Kollégium</t>
  </si>
  <si>
    <t>Sipos Orbán Szakiskola és Kollégium</t>
  </si>
  <si>
    <t>Mészáros Lőrinc Gimnázium, Szakképző Iskola és Kollégium</t>
  </si>
  <si>
    <t>Nagy László Gimnázium, Szakképző Iskola</t>
  </si>
  <si>
    <t>Harruckern János Közoktatási Intézmény Mezőhegyesi Telephelye</t>
  </si>
  <si>
    <t>Bereczki Máté Szakiskola</t>
  </si>
  <si>
    <t>Apponyi Sándor Mezőgazdasági Szakképző Iskola és Kollégium</t>
  </si>
  <si>
    <t>Széchenyi István Kereskedelmi és Vendéglátóipari Szakképző Iskola</t>
  </si>
  <si>
    <t>Széchényi Ferenc Gimnázium, Szakképző Iskola és Kollégium</t>
  </si>
  <si>
    <t>Krúdy Gyula Szakközépiskola és Szakiskola</t>
  </si>
  <si>
    <t>Baross Gábor Közép-és Szakiskola</t>
  </si>
  <si>
    <t>Bacsák György Szakképző Iskola</t>
  </si>
  <si>
    <t>Nagyváthy János Középiskola és Szakiskola</t>
  </si>
  <si>
    <t>Középiskola, Mezőgazdasági Szakképző Iskola és Kollégium</t>
  </si>
  <si>
    <t>Kós Károly út 17.</t>
  </si>
  <si>
    <t>Kereskedelmi és Vendéglátóipari Szakközép- és Szakiskola</t>
  </si>
  <si>
    <t>Vénkert utca 2.</t>
  </si>
  <si>
    <t>Angster József Szakképző Iskola</t>
  </si>
  <si>
    <t>Rét utca 41-43.</t>
  </si>
  <si>
    <t>Szigetvár</t>
  </si>
  <si>
    <t>Ipari Szakképző Iskola és Kollégium</t>
  </si>
  <si>
    <t>Kereskedelmi és Vendéglátói Szakképző Iskola és Kollégium</t>
  </si>
  <si>
    <t>Dózsa György Gazdasági, Műszaki Szakközépiskola, Szakiskola és Kollégium</t>
  </si>
  <si>
    <t>Wenckheim Béla u. 28-30.</t>
  </si>
  <si>
    <t>Váci út 179-183.</t>
  </si>
  <si>
    <t>Westsik Vilmos Élelmiszeripari Szakközépiskola és Szakiskola</t>
  </si>
  <si>
    <t>Semmelweis u.15.</t>
  </si>
  <si>
    <t>Elek</t>
  </si>
  <si>
    <t>Szent István u. 4-6.</t>
  </si>
  <si>
    <t>Koch R.u.8</t>
  </si>
  <si>
    <t>Than Károly Ökoiskola Gimnázium, Szakközépiskola és Szakiskola</t>
  </si>
  <si>
    <t>Andrássy út 63.-65.</t>
  </si>
  <si>
    <t>1072_Arany</t>
  </si>
  <si>
    <t>Arany János Műszaki Szakközépiskola</t>
  </si>
  <si>
    <t>Szily Kálmán Kéttannyelvű Műszaki Középiskola, Szakiskola és Kollégium</t>
  </si>
  <si>
    <t>Bánki Donát Közlekedésgépészeti Szakközép és Szakiskola</t>
  </si>
  <si>
    <t>Csepeli Vendéglátóipari Szakközépiskola és Szakiskola</t>
  </si>
  <si>
    <t>Lorántffy Zsuzsanna Szakközép-Szakiskola és Kollégium</t>
  </si>
  <si>
    <t>Mikszáth Kálmán Szakiskola, Szakközépiskola és Gimnázium</t>
  </si>
  <si>
    <t>Toldi Miklós Élelmiszeripari Szakközépiskola, Szak-iskola és Kollégium</t>
  </si>
  <si>
    <t>Általános Iskola, Szakképző Iskola és Középfokú Kollégium</t>
  </si>
  <si>
    <t>Kossuth út 6.</t>
  </si>
  <si>
    <t>Bláthy Ottó Szakközépiskola, Szakiskola és Kollégium</t>
  </si>
  <si>
    <t>Pettkó-Szandtner Tibor Lovasszakiskola és Kollégium</t>
  </si>
  <si>
    <t>Középiskola, Szakiskola Damjanich János Szakközépiskolája,  Szakiskolája</t>
  </si>
  <si>
    <t>Katona József u. 4.</t>
  </si>
  <si>
    <t>gróf Zichy Jenő utca 18.</t>
  </si>
  <si>
    <t>Rózsa út 10. Brassay telephely</t>
  </si>
  <si>
    <t xml:space="preserve">Tarcali út 52. </t>
  </si>
  <si>
    <t>Kiss Ernő utca 10.</t>
  </si>
  <si>
    <t>Bocskai István Gimnázium, Szakközépiskola, Szakiskola és Kollégium</t>
  </si>
  <si>
    <t>Ady Endre utca 2.</t>
  </si>
  <si>
    <t>Karacs Ferenc Gimnázium, Szakközépiskola, Szakiskola és Kollégium</t>
  </si>
  <si>
    <t xml:space="preserve">Széchenyi István Mezőgazdasági Szakképző Iskola és Kollégium </t>
  </si>
  <si>
    <t>Radnóti Miklós út 3.</t>
  </si>
  <si>
    <t xml:space="preserve">Nagykállói Kállay Rudolf Szakiskola </t>
  </si>
  <si>
    <t>Árok utca 53.</t>
  </si>
  <si>
    <t>Teleki Blanka Gimnázium, Szakközépiskola, Szakiskola és Kollégium</t>
  </si>
  <si>
    <t>Tiszalök</t>
  </si>
  <si>
    <t>Ady Endre u. 35.</t>
  </si>
  <si>
    <t>4700_Déri</t>
  </si>
  <si>
    <t>Szakképző Iskola és Kollégium, Déri Miksa Tagintézménye</t>
  </si>
  <si>
    <t>Baross utca 9-11.</t>
  </si>
  <si>
    <t>Kossuth u. 19.</t>
  </si>
  <si>
    <t>Műszaki Szakközép- és Szakiskola, Építészeti, Faipari Tagintézmény</t>
  </si>
  <si>
    <t>Szolgáltatási Szakközép- és Szakiskola Ruhaipari Tagintézménye</t>
  </si>
  <si>
    <t>Varró István Szakiskola, Szakközépiskola és Kollégium</t>
  </si>
  <si>
    <t>Varró u. 8.</t>
  </si>
  <si>
    <t>Illéssy Sándor Szakközép- és Szakiskola</t>
  </si>
  <si>
    <t>Teleki Blanka Gimnázium, Szakközépiskola, Szakiskola és Kollégium Tagintézménye</t>
  </si>
  <si>
    <t xml:space="preserve">Szarvasi Közoktatási Intézmény </t>
  </si>
  <si>
    <t>Központi Szakképző Iskola és Kollégium Kós Károly Építő-, Fa- és Szolgáltatóipari Tagiskolája</t>
  </si>
  <si>
    <t>Központi Szakképző Iskola és Kollégium Trefort Ágoston Műszaki Tagiskolája</t>
  </si>
  <si>
    <t>Központi Szakképző Iskola és Kollégium Zwack József Kereskedelmi és Vendéglátóipari Tagiskolája</t>
  </si>
  <si>
    <t>Göndöcs Benedek Középiskola</t>
  </si>
  <si>
    <t>Harruckern János Közoktatási Intézmény, Gyulai Gimnázium, Szakképző Iskola</t>
  </si>
  <si>
    <t>Szent István út 38., Pf.: 9</t>
  </si>
  <si>
    <t>5712_Szabadkígyós</t>
  </si>
  <si>
    <t>Harruckern János Közoktatási Intézmény</t>
  </si>
  <si>
    <t>Szabadkígyós</t>
  </si>
  <si>
    <t>Kastély pf.5.</t>
  </si>
  <si>
    <t>Harruckern János Közoktatási Intézet Eleki Telephelye</t>
  </si>
  <si>
    <t>Harruckern János Közoktatási Intézmény Orosházi Szakközépiskola, Szakképző Iskola, Alapfokú Művészetoktatási Intézmény és Kollégium</t>
  </si>
  <si>
    <t>Humán Középiskola, Szakiskola és Kollégium Széchenyi István Vendéglátóipari Szakiskola és Szakközépiskolája</t>
  </si>
  <si>
    <t>Műszaki Szakképző Iskola, Speciális Szakiskola és Kollégium Gáspár András Szakközépiskola és Szakiskolája</t>
  </si>
  <si>
    <t>Műszaki Szakképző Iskola, Speciális Szakiskola és Kollégium Kandó Kálmán Szakközépiskola és Szakiskolája</t>
  </si>
  <si>
    <t>Bethlen krt.63.</t>
  </si>
  <si>
    <t>Kiskunfélegyházi Szakképző Intézmény és Kollégium Kossuth Lajos Középiskolája és Szakiskolája</t>
  </si>
  <si>
    <t>Árpád út 20.</t>
  </si>
  <si>
    <t>Szent János u. 5.</t>
  </si>
  <si>
    <t>Kereskedelmi, Közgazdasági és Vendéglátóipari Szakképző Iskola, Krúdy Gyula Tagintézménye</t>
  </si>
  <si>
    <t>Szolgáltatási Középiskola és Szakiskola Kossuth Zsuzsanna Gimnázium, Egészségügyi és Könnyűipari Szakképző Iskola</t>
  </si>
  <si>
    <t>Ipari Szolgáltató Szakképző és Általános Iskola Szeged-Móravárosi Tagintézmény</t>
  </si>
  <si>
    <t>Szolgáltató Középiskola és Szakiskola Fodor József  Élelmiszeripari Szakközép- és Szakiskola</t>
  </si>
  <si>
    <t>Bedő Albert Középiskola, Erdészeti Szakiskola és Kollégium</t>
  </si>
  <si>
    <t>Szent László Szakképző Iskola</t>
  </si>
  <si>
    <t>Széchenyi út 2-14.</t>
  </si>
  <si>
    <t>Csapó Dániel Közép- és Mezőgazdasági Szakképző Iskola és Kollégium</t>
  </si>
  <si>
    <t>Hunyadi u 7.</t>
  </si>
  <si>
    <t>Szent László Szakképző Iskola Jókai Mór Szakközépiskolai Tagintézmény</t>
  </si>
  <si>
    <t>Perczel u. 51.</t>
  </si>
  <si>
    <t>Kökönyösi Oktatási Központ, Szakközépiskola</t>
  </si>
  <si>
    <t>Jálics Ernő Általános, Művészeti és Szakképző Iskola, Diákotthon; Szakszolgálati és Szakmai Szolgáltató Intézmény, Nevelési Tanácsadó</t>
  </si>
  <si>
    <t>Radnóti Miklós Szakközép- és Szakiskolája, Kollégiuma</t>
  </si>
  <si>
    <t xml:space="preserve">Siklósi Közoktatási Intézmény, Szakiskola </t>
  </si>
  <si>
    <t>Zrínyi Miklós, Gimnázium, Szakközépiskola, Szakiskola</t>
  </si>
  <si>
    <t>Rákócsi út 18.</t>
  </si>
  <si>
    <t>Árpád Szakképző Iskola és Kollégium Szent István Szakképző Iskolája</t>
  </si>
  <si>
    <t>Ady Endre u. 17.</t>
  </si>
  <si>
    <t>Perczel Mór Szakképző Iskolája és Kollégiuma</t>
  </si>
  <si>
    <t>Öveges József Szakkképző Iskola Gimnázium és Kollégium</t>
  </si>
  <si>
    <t>Táncsics Mihály Szakközépiskola, Szakiskola és Kollégium</t>
  </si>
  <si>
    <t>Ganz Ábrahám és Munkácsy Mihály Szakközépiskola és Szakiskola</t>
  </si>
  <si>
    <t>Gasparich út 27.</t>
  </si>
  <si>
    <t>Pálffy Miklós Kereskedelmi Szakképző Iskola</t>
  </si>
  <si>
    <t>Krúdy Gyula Gimnázium, Két Tanítási Nyelvű Középiskola,  Idegenforgalmi és  Vendéglátóipari Szakképző Iskola</t>
  </si>
  <si>
    <t>III. Béla Szakképző Iskola és Kollégium</t>
  </si>
  <si>
    <t>Általános Iskola és Középiskola Wattay Középiskola és Szakiskolája</t>
  </si>
  <si>
    <t>Kiskunfélegyháza</t>
  </si>
  <si>
    <t>Herman Ottó Szakképző Iskola</t>
  </si>
  <si>
    <t>Ipari Szakközép- és Szakiskola Kalmár Zsigmond Tagintézmény</t>
  </si>
  <si>
    <t>Reguly Antal Szakképző Iskola és Kollégium</t>
  </si>
  <si>
    <t>Zirc</t>
  </si>
  <si>
    <t>Alkotmány u. 16.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</si>
</sst>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 ;[Red]\-0\ "/>
  </numFmts>
  <fonts count="2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quotePrefix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9" sqref="E9"/>
    </sheetView>
  </sheetViews>
  <sheetFormatPr defaultColWidth="9.140625" defaultRowHeight="24.75" customHeight="1"/>
  <cols>
    <col min="1" max="1" width="17.140625" style="11" bestFit="1" customWidth="1"/>
    <col min="2" max="2" width="65.7109375" style="12" customWidth="1"/>
    <col min="3" max="3" width="20.7109375" style="13" customWidth="1"/>
    <col min="4" max="4" width="7.28125" style="13" bestFit="1" customWidth="1"/>
    <col min="5" max="5" width="18.00390625" style="13" bestFit="1" customWidth="1"/>
    <col min="6" max="6" width="28.8515625" style="13" bestFit="1" customWidth="1"/>
    <col min="7" max="16384" width="9.140625" style="7" customWidth="1"/>
  </cols>
  <sheetData>
    <row r="1" spans="1:6" s="2" customFormat="1" ht="12.75">
      <c r="A1" s="1"/>
      <c r="B1" s="43" t="s">
        <v>4</v>
      </c>
      <c r="C1" s="43"/>
      <c r="D1" s="43"/>
      <c r="E1" s="43"/>
      <c r="F1" s="43"/>
    </row>
    <row r="2" spans="1:6" s="4" customFormat="1" ht="11.25">
      <c r="A2" s="3" t="s">
        <v>293</v>
      </c>
      <c r="B2" s="3" t="s">
        <v>5</v>
      </c>
      <c r="C2" s="3" t="s">
        <v>8</v>
      </c>
      <c r="D2" s="3" t="s">
        <v>301</v>
      </c>
      <c r="E2" s="3" t="s">
        <v>6</v>
      </c>
      <c r="F2" s="3" t="s">
        <v>7</v>
      </c>
    </row>
    <row r="3" spans="1:6" ht="24.75" customHeight="1">
      <c r="A3" s="36" t="str">
        <f>CONCATENATE(D3,"_",LEFT(B3,SEARCH(" ",B3,1)-1))</f>
        <v>1023_Than</v>
      </c>
      <c r="B3" s="37" t="s">
        <v>411</v>
      </c>
      <c r="C3" s="38" t="s">
        <v>14</v>
      </c>
      <c r="D3" s="38">
        <v>1023</v>
      </c>
      <c r="E3" s="38" t="s">
        <v>19</v>
      </c>
      <c r="F3" s="38" t="s">
        <v>99</v>
      </c>
    </row>
    <row r="4" spans="1:6" s="8" customFormat="1" ht="24.75" customHeight="1">
      <c r="A4" s="17" t="str">
        <f>CONCATENATE(D4,"_",LEFT(B4,SEARCH(" ",B4,1)-1))</f>
        <v>1043_Kanizsay</v>
      </c>
      <c r="B4" s="15" t="s">
        <v>281</v>
      </c>
      <c r="C4" s="16" t="s">
        <v>14</v>
      </c>
      <c r="D4" s="16">
        <v>1043</v>
      </c>
      <c r="E4" s="16" t="s">
        <v>19</v>
      </c>
      <c r="F4" s="16" t="s">
        <v>282</v>
      </c>
    </row>
    <row r="5" spans="1:6" ht="24.75" customHeight="1">
      <c r="A5" s="30" t="str">
        <f>CONCATENATE(D5,"_",LEFT(B5,SEARCH(" ",B5,1)-1))</f>
        <v>1062_Pesti</v>
      </c>
      <c r="B5" s="31" t="s">
        <v>284</v>
      </c>
      <c r="C5" s="32" t="s">
        <v>14</v>
      </c>
      <c r="D5" s="32">
        <v>1062</v>
      </c>
      <c r="E5" s="32" t="s">
        <v>19</v>
      </c>
      <c r="F5" s="32" t="s">
        <v>412</v>
      </c>
    </row>
    <row r="6" spans="1:6" ht="24.75" customHeight="1">
      <c r="A6" s="18" t="s">
        <v>413</v>
      </c>
      <c r="B6" s="19" t="s">
        <v>414</v>
      </c>
      <c r="C6" s="20" t="s">
        <v>14</v>
      </c>
      <c r="D6" s="20">
        <v>1072</v>
      </c>
      <c r="E6" s="20" t="s">
        <v>19</v>
      </c>
      <c r="F6" s="20" t="s">
        <v>345</v>
      </c>
    </row>
    <row r="7" spans="1:6" ht="24.75" customHeight="1">
      <c r="A7" s="5" t="str">
        <f aca="true" t="shared" si="0" ref="A7:A12">CONCATENATE(D7,"_",LEFT(B7,SEARCH(" ",B7,1)-1))</f>
        <v>1097_Szily</v>
      </c>
      <c r="B7" s="9" t="s">
        <v>415</v>
      </c>
      <c r="C7" s="6" t="s">
        <v>14</v>
      </c>
      <c r="D7" s="6">
        <v>1097</v>
      </c>
      <c r="E7" s="6" t="s">
        <v>19</v>
      </c>
      <c r="F7" s="6" t="s">
        <v>253</v>
      </c>
    </row>
    <row r="8" spans="1:6" ht="24.75" customHeight="1">
      <c r="A8" s="5" t="str">
        <f t="shared" si="0"/>
        <v>1118_Öveges</v>
      </c>
      <c r="B8" s="9" t="s">
        <v>262</v>
      </c>
      <c r="C8" s="6" t="s">
        <v>14</v>
      </c>
      <c r="D8" s="6">
        <v>1118</v>
      </c>
      <c r="E8" s="6" t="s">
        <v>19</v>
      </c>
      <c r="F8" s="6" t="s">
        <v>263</v>
      </c>
    </row>
    <row r="9" spans="1:6" ht="24.75" customHeight="1">
      <c r="A9" s="33" t="str">
        <f t="shared" si="0"/>
        <v>1134_Dobos</v>
      </c>
      <c r="B9" s="34" t="s">
        <v>346</v>
      </c>
      <c r="C9" s="35" t="s">
        <v>14</v>
      </c>
      <c r="D9" s="35">
        <v>1134</v>
      </c>
      <c r="E9" s="35" t="s">
        <v>19</v>
      </c>
      <c r="F9" s="35" t="s">
        <v>180</v>
      </c>
    </row>
    <row r="10" spans="1:6" ht="24.75" customHeight="1">
      <c r="A10" s="36" t="str">
        <f t="shared" si="0"/>
        <v>1138_Bánki</v>
      </c>
      <c r="B10" s="37" t="s">
        <v>416</v>
      </c>
      <c r="C10" s="38" t="s">
        <v>14</v>
      </c>
      <c r="D10" s="38">
        <v>1138</v>
      </c>
      <c r="E10" s="38" t="s">
        <v>19</v>
      </c>
      <c r="F10" s="38" t="s">
        <v>405</v>
      </c>
    </row>
    <row r="11" spans="1:6" ht="24.75" customHeight="1">
      <c r="A11" s="18" t="str">
        <f t="shared" si="0"/>
        <v>1149_Wesselényi</v>
      </c>
      <c r="B11" s="19" t="s">
        <v>338</v>
      </c>
      <c r="C11" s="20" t="s">
        <v>14</v>
      </c>
      <c r="D11" s="20">
        <v>1149</v>
      </c>
      <c r="E11" s="20" t="s">
        <v>19</v>
      </c>
      <c r="F11" s="20" t="s">
        <v>126</v>
      </c>
    </row>
    <row r="12" spans="1:6" ht="24.75" customHeight="1">
      <c r="A12" s="5" t="str">
        <f t="shared" si="0"/>
        <v>1194_Semmelweis</v>
      </c>
      <c r="B12" s="9" t="s">
        <v>332</v>
      </c>
      <c r="C12" s="6" t="s">
        <v>14</v>
      </c>
      <c r="D12" s="6">
        <v>1194</v>
      </c>
      <c r="E12" s="6" t="s">
        <v>19</v>
      </c>
      <c r="F12" s="6" t="s">
        <v>333</v>
      </c>
    </row>
    <row r="13" spans="1:6" ht="24.75" customHeight="1">
      <c r="A13" s="18" t="s">
        <v>292</v>
      </c>
      <c r="B13" s="19" t="s">
        <v>213</v>
      </c>
      <c r="C13" s="20" t="s">
        <v>14</v>
      </c>
      <c r="D13" s="20">
        <v>1203</v>
      </c>
      <c r="E13" s="20" t="s">
        <v>19</v>
      </c>
      <c r="F13" s="20" t="s">
        <v>32</v>
      </c>
    </row>
    <row r="14" spans="1:6" ht="24.75" customHeight="1">
      <c r="A14" s="18" t="str">
        <f aca="true" t="shared" si="1" ref="A14:A27">CONCATENATE(D14,"_",LEFT(B14,SEARCH(" ",B14,1)-1))</f>
        <v>1212_Csepeli</v>
      </c>
      <c r="B14" s="19" t="s">
        <v>417</v>
      </c>
      <c r="C14" s="20" t="s">
        <v>14</v>
      </c>
      <c r="D14" s="20">
        <v>1212</v>
      </c>
      <c r="E14" s="20" t="s">
        <v>19</v>
      </c>
      <c r="F14" s="20" t="s">
        <v>217</v>
      </c>
    </row>
    <row r="15" spans="1:6" ht="24.75" customHeight="1">
      <c r="A15" s="5" t="str">
        <f t="shared" si="1"/>
        <v>2072_Premontrei</v>
      </c>
      <c r="B15" s="9" t="s">
        <v>379</v>
      </c>
      <c r="C15" s="6" t="s">
        <v>14</v>
      </c>
      <c r="D15" s="6">
        <v>2072</v>
      </c>
      <c r="E15" s="6" t="s">
        <v>248</v>
      </c>
      <c r="F15" s="6" t="s">
        <v>164</v>
      </c>
    </row>
    <row r="16" spans="1:6" ht="24.75" customHeight="1">
      <c r="A16" s="36" t="str">
        <f t="shared" si="1"/>
        <v>2370_Kossuth</v>
      </c>
      <c r="B16" s="37" t="s">
        <v>299</v>
      </c>
      <c r="C16" s="38" t="s">
        <v>14</v>
      </c>
      <c r="D16" s="38">
        <v>2370</v>
      </c>
      <c r="E16" s="38" t="s">
        <v>250</v>
      </c>
      <c r="F16" s="38" t="s">
        <v>251</v>
      </c>
    </row>
    <row r="17" spans="1:6" ht="24.75" customHeight="1">
      <c r="A17" s="18" t="str">
        <f t="shared" si="1"/>
        <v>2377_Pálóczi</v>
      </c>
      <c r="B17" s="19" t="s">
        <v>337</v>
      </c>
      <c r="C17" s="20" t="s">
        <v>14</v>
      </c>
      <c r="D17" s="20">
        <v>2377</v>
      </c>
      <c r="E17" s="20" t="s">
        <v>120</v>
      </c>
      <c r="F17" s="20" t="s">
        <v>121</v>
      </c>
    </row>
    <row r="18" spans="1:6" ht="24.75" customHeight="1">
      <c r="A18" s="30" t="str">
        <f t="shared" si="1"/>
        <v>2400_Hild</v>
      </c>
      <c r="B18" s="31" t="s">
        <v>184</v>
      </c>
      <c r="C18" s="32" t="s">
        <v>13</v>
      </c>
      <c r="D18" s="32">
        <v>2400</v>
      </c>
      <c r="E18" s="32" t="s">
        <v>48</v>
      </c>
      <c r="F18" s="32" t="s">
        <v>185</v>
      </c>
    </row>
    <row r="19" spans="1:6" ht="24.75" customHeight="1">
      <c r="A19" s="5" t="str">
        <f t="shared" si="1"/>
        <v>2400_Lorántffy</v>
      </c>
      <c r="B19" s="9" t="s">
        <v>418</v>
      </c>
      <c r="C19" s="6" t="s">
        <v>13</v>
      </c>
      <c r="D19" s="6">
        <v>2400</v>
      </c>
      <c r="E19" s="6" t="s">
        <v>48</v>
      </c>
      <c r="F19" s="6" t="s">
        <v>90</v>
      </c>
    </row>
    <row r="20" spans="1:6" ht="24.75" customHeight="1">
      <c r="A20" s="36" t="str">
        <f t="shared" si="1"/>
        <v>2401_Dunaferr</v>
      </c>
      <c r="B20" s="37" t="s">
        <v>318</v>
      </c>
      <c r="C20" s="38" t="s">
        <v>13</v>
      </c>
      <c r="D20" s="38">
        <v>2401</v>
      </c>
      <c r="E20" s="38" t="s">
        <v>48</v>
      </c>
      <c r="F20" s="38" t="s">
        <v>325</v>
      </c>
    </row>
    <row r="21" spans="1:6" ht="24.75" customHeight="1">
      <c r="A21" s="36" t="str">
        <f t="shared" si="1"/>
        <v>2500_Kolping</v>
      </c>
      <c r="B21" s="37" t="s">
        <v>94</v>
      </c>
      <c r="C21" s="38" t="s">
        <v>13</v>
      </c>
      <c r="D21" s="38">
        <v>2500</v>
      </c>
      <c r="E21" s="38" t="s">
        <v>95</v>
      </c>
      <c r="F21" s="38" t="s">
        <v>96</v>
      </c>
    </row>
    <row r="22" spans="1:6" ht="24.75" customHeight="1">
      <c r="A22" s="36" t="str">
        <f t="shared" si="1"/>
        <v>2660_Mikszáth</v>
      </c>
      <c r="B22" s="37" t="s">
        <v>419</v>
      </c>
      <c r="C22" s="38" t="s">
        <v>12</v>
      </c>
      <c r="D22" s="38">
        <v>2660</v>
      </c>
      <c r="E22" s="38" t="s">
        <v>118</v>
      </c>
      <c r="F22" s="38" t="s">
        <v>119</v>
      </c>
    </row>
    <row r="23" spans="1:6" ht="24.75" customHeight="1">
      <c r="A23" s="18" t="str">
        <f t="shared" si="1"/>
        <v>2660_Szondi</v>
      </c>
      <c r="B23" s="19" t="s">
        <v>361</v>
      </c>
      <c r="C23" s="20" t="s">
        <v>12</v>
      </c>
      <c r="D23" s="20">
        <v>2660</v>
      </c>
      <c r="E23" s="20" t="s">
        <v>118</v>
      </c>
      <c r="F23" s="20" t="s">
        <v>222</v>
      </c>
    </row>
    <row r="24" spans="1:6" ht="24.75" customHeight="1">
      <c r="A24" s="27" t="str">
        <f t="shared" si="1"/>
        <v>2700_Bem</v>
      </c>
      <c r="B24" s="28" t="s">
        <v>319</v>
      </c>
      <c r="C24" s="29" t="s">
        <v>14</v>
      </c>
      <c r="D24" s="29">
        <v>2700</v>
      </c>
      <c r="E24" s="29" t="s">
        <v>42</v>
      </c>
      <c r="F24" s="29" t="s">
        <v>89</v>
      </c>
    </row>
    <row r="25" spans="1:6" ht="24.75" customHeight="1">
      <c r="A25" s="36" t="str">
        <f t="shared" si="1"/>
        <v>2750_Arany</v>
      </c>
      <c r="B25" s="37" t="s">
        <v>200</v>
      </c>
      <c r="C25" s="38" t="s">
        <v>14</v>
      </c>
      <c r="D25" s="38">
        <v>2750</v>
      </c>
      <c r="E25" s="38" t="s">
        <v>179</v>
      </c>
      <c r="F25" s="38" t="s">
        <v>201</v>
      </c>
    </row>
    <row r="26" spans="1:6" ht="24.75" customHeight="1">
      <c r="A26" s="36" t="str">
        <f t="shared" si="1"/>
        <v>2750_Toldi</v>
      </c>
      <c r="B26" s="37" t="s">
        <v>420</v>
      </c>
      <c r="C26" s="38" t="s">
        <v>14</v>
      </c>
      <c r="D26" s="38">
        <v>2750</v>
      </c>
      <c r="E26" s="38" t="s">
        <v>179</v>
      </c>
      <c r="F26" s="38" t="s">
        <v>249</v>
      </c>
    </row>
    <row r="27" spans="1:6" ht="24.75" customHeight="1">
      <c r="A27" s="36" t="str">
        <f t="shared" si="1"/>
        <v>2800_Általános</v>
      </c>
      <c r="B27" s="37" t="s">
        <v>421</v>
      </c>
      <c r="C27" s="38" t="s">
        <v>13</v>
      </c>
      <c r="D27" s="38">
        <v>2800</v>
      </c>
      <c r="E27" s="38" t="s">
        <v>16</v>
      </c>
      <c r="F27" s="38" t="s">
        <v>17</v>
      </c>
    </row>
    <row r="28" spans="1:6" ht="24.75" customHeight="1">
      <c r="A28" s="36" t="str">
        <f>CONCATENATE(D28,"_",LEFT(B28,SEARCH(" ",B28,1)-2))</f>
        <v>2800_Kereskedelmi</v>
      </c>
      <c r="B28" s="37" t="s">
        <v>3</v>
      </c>
      <c r="C28" s="38" t="s">
        <v>13</v>
      </c>
      <c r="D28" s="38">
        <v>2800</v>
      </c>
      <c r="E28" s="38" t="s">
        <v>16</v>
      </c>
      <c r="F28" s="38" t="s">
        <v>395</v>
      </c>
    </row>
    <row r="29" spans="1:6" ht="25.5">
      <c r="A29" s="21" t="str">
        <f>CONCATENATE(D29,"_",LEFT(B29,SEARCH(" ",B29,1)-1))</f>
        <v>2800_Mikes</v>
      </c>
      <c r="B29" s="22" t="s">
        <v>341</v>
      </c>
      <c r="C29" s="23" t="s">
        <v>13</v>
      </c>
      <c r="D29" s="23">
        <v>2800</v>
      </c>
      <c r="E29" s="23" t="s">
        <v>16</v>
      </c>
      <c r="F29" s="23" t="s">
        <v>342</v>
      </c>
    </row>
    <row r="30" spans="1:6" ht="24.75" customHeight="1">
      <c r="A30" s="36" t="str">
        <f>CONCATENATE(D30,"_",LEFT(B30,SEARCH(" ",B30,1)-1))</f>
        <v>2800_Remédium</v>
      </c>
      <c r="B30" s="37" t="s">
        <v>378</v>
      </c>
      <c r="C30" s="38" t="s">
        <v>13</v>
      </c>
      <c r="D30" s="38">
        <v>2800</v>
      </c>
      <c r="E30" s="38" t="s">
        <v>16</v>
      </c>
      <c r="F30" s="38" t="s">
        <v>422</v>
      </c>
    </row>
    <row r="31" spans="1:6" ht="24.75" customHeight="1">
      <c r="A31" s="17" t="str">
        <f>CONCATENATE(D31,"_",LEFT(B31,SEARCH(" ",B31,1)-1))</f>
        <v>2870_Bánki</v>
      </c>
      <c r="B31" s="15" t="s">
        <v>70</v>
      </c>
      <c r="C31" s="16" t="s">
        <v>13</v>
      </c>
      <c r="D31" s="16">
        <v>2870</v>
      </c>
      <c r="E31" s="16" t="s">
        <v>205</v>
      </c>
      <c r="F31" s="16" t="s">
        <v>404</v>
      </c>
    </row>
    <row r="32" spans="1:6" ht="24.75" customHeight="1">
      <c r="A32" s="5" t="str">
        <f>CONCATENATE(D32,"_",LEFT(B32,SEARCH(" ",B32,1)-1))</f>
        <v>2890_Bláthy</v>
      </c>
      <c r="B32" s="9" t="s">
        <v>423</v>
      </c>
      <c r="C32" s="6" t="s">
        <v>13</v>
      </c>
      <c r="D32" s="6">
        <v>2890</v>
      </c>
      <c r="E32" s="6" t="s">
        <v>241</v>
      </c>
      <c r="F32" s="6" t="s">
        <v>242</v>
      </c>
    </row>
    <row r="33" spans="1:6" ht="24.75" customHeight="1">
      <c r="A33" s="33" t="str">
        <f>CONCATENATE(D33,"_",LEFT(B33,SEARCH(" ",B33,1)-1))</f>
        <v>2900_Alapy</v>
      </c>
      <c r="B33" s="34" t="s">
        <v>380</v>
      </c>
      <c r="C33" s="35" t="s">
        <v>13</v>
      </c>
      <c r="D33" s="35">
        <v>2900</v>
      </c>
      <c r="E33" s="35" t="s">
        <v>91</v>
      </c>
      <c r="F33" s="35" t="s">
        <v>64</v>
      </c>
    </row>
    <row r="34" spans="1:6" ht="24.75" customHeight="1">
      <c r="A34" s="36" t="s">
        <v>296</v>
      </c>
      <c r="B34" s="37" t="s">
        <v>424</v>
      </c>
      <c r="C34" s="38" t="s">
        <v>13</v>
      </c>
      <c r="D34" s="38">
        <v>2943</v>
      </c>
      <c r="E34" s="38" t="s">
        <v>243</v>
      </c>
      <c r="F34" s="38" t="s">
        <v>244</v>
      </c>
    </row>
    <row r="35" spans="1:6" ht="24.75" customHeight="1">
      <c r="A35" s="18" t="str">
        <f>CONCATENATE(D35,"_Damjanich")</f>
        <v>3000_Damjanich</v>
      </c>
      <c r="B35" s="19" t="s">
        <v>425</v>
      </c>
      <c r="C35" s="20" t="s">
        <v>12</v>
      </c>
      <c r="D35" s="20">
        <v>3000</v>
      </c>
      <c r="E35" s="20" t="s">
        <v>312</v>
      </c>
      <c r="F35" s="20" t="s">
        <v>313</v>
      </c>
    </row>
    <row r="36" spans="1:6" ht="38.25">
      <c r="A36" s="36" t="str">
        <f>CONCATENATE(D36,"_",LEFT(B36,SEARCH(" ",B36,1)-1))</f>
        <v>3100_Táncsics</v>
      </c>
      <c r="B36" s="37" t="s">
        <v>280</v>
      </c>
      <c r="C36" s="38" t="s">
        <v>12</v>
      </c>
      <c r="D36" s="38">
        <v>3100</v>
      </c>
      <c r="E36" s="38" t="s">
        <v>114</v>
      </c>
      <c r="F36" s="38" t="s">
        <v>357</v>
      </c>
    </row>
    <row r="37" spans="1:6" ht="24.75" customHeight="1">
      <c r="A37" s="21" t="str">
        <f>CONCATENATE(D37,"_",LEFT(B37,SEARCH(" ",B37,1)-1))</f>
        <v>3200_József</v>
      </c>
      <c r="B37" s="22" t="s">
        <v>109</v>
      </c>
      <c r="C37" s="23" t="s">
        <v>12</v>
      </c>
      <c r="D37" s="23">
        <v>3200</v>
      </c>
      <c r="E37" s="23" t="s">
        <v>33</v>
      </c>
      <c r="F37" s="23" t="s">
        <v>34</v>
      </c>
    </row>
    <row r="38" spans="1:6" ht="24.75" customHeight="1">
      <c r="A38" s="21" t="str">
        <f>CONCATENATE(D38,"_",LEFT(B38,SEARCH(" ",B38,1)-1))</f>
        <v>3200_Károly</v>
      </c>
      <c r="B38" s="22" t="s">
        <v>377</v>
      </c>
      <c r="C38" s="23" t="s">
        <v>12</v>
      </c>
      <c r="D38" s="23">
        <v>3200</v>
      </c>
      <c r="E38" s="23" t="s">
        <v>33</v>
      </c>
      <c r="F38" s="23" t="s">
        <v>426</v>
      </c>
    </row>
    <row r="39" spans="1:6" ht="24.75" customHeight="1">
      <c r="A39" s="21" t="str">
        <f>CONCATENATE(D39,"_",LEFT(B39,SEARCH(" ",B39,1)-1))</f>
        <v>3300_Bornemissza</v>
      </c>
      <c r="B39" s="22" t="s">
        <v>271</v>
      </c>
      <c r="C39" s="23" t="s">
        <v>12</v>
      </c>
      <c r="D39" s="23">
        <v>3300</v>
      </c>
      <c r="E39" s="23" t="s">
        <v>43</v>
      </c>
      <c r="F39" s="23" t="s">
        <v>272</v>
      </c>
    </row>
    <row r="40" spans="1:6" ht="25.5">
      <c r="A40" s="30" t="s">
        <v>55</v>
      </c>
      <c r="B40" s="31" t="s">
        <v>311</v>
      </c>
      <c r="C40" s="32" t="s">
        <v>12</v>
      </c>
      <c r="D40" s="32">
        <v>3300</v>
      </c>
      <c r="E40" s="32" t="s">
        <v>43</v>
      </c>
      <c r="F40" s="32" t="s">
        <v>376</v>
      </c>
    </row>
    <row r="41" spans="1:6" ht="25.5">
      <c r="A41" s="21" t="str">
        <f>CONCATENATE(D41,"_",LEFT(B41,SEARCH(" ",B41,1)-2))</f>
        <v>3300_Kereskedelmi</v>
      </c>
      <c r="B41" s="22" t="s">
        <v>381</v>
      </c>
      <c r="C41" s="23" t="s">
        <v>12</v>
      </c>
      <c r="D41" s="23">
        <v>3300</v>
      </c>
      <c r="E41" s="23" t="s">
        <v>43</v>
      </c>
      <c r="F41" s="23" t="s">
        <v>324</v>
      </c>
    </row>
    <row r="42" spans="1:6" ht="24.75" customHeight="1">
      <c r="A42" s="30" t="str">
        <f>CONCATENATE(D42,"_",LEFT(B42,SEARCH(" ",B42,1)-1))</f>
        <v>3300_Kontawig</v>
      </c>
      <c r="B42" s="31" t="s">
        <v>221</v>
      </c>
      <c r="C42" s="32" t="s">
        <v>12</v>
      </c>
      <c r="D42" s="32">
        <v>3300</v>
      </c>
      <c r="E42" s="32" t="s">
        <v>43</v>
      </c>
      <c r="F42" s="32" t="s">
        <v>128</v>
      </c>
    </row>
    <row r="43" spans="1:6" ht="24.75" customHeight="1">
      <c r="A43" s="36" t="str">
        <f>CONCATENATE(D43,"_",LEFT(B43,SEARCH(" ",B43,1)-1))</f>
        <v>3360_Eötvös</v>
      </c>
      <c r="B43" s="37" t="s">
        <v>369</v>
      </c>
      <c r="C43" s="38" t="s">
        <v>12</v>
      </c>
      <c r="D43" s="38">
        <v>3360</v>
      </c>
      <c r="E43" s="38" t="s">
        <v>370</v>
      </c>
      <c r="F43" s="38" t="s">
        <v>371</v>
      </c>
    </row>
    <row r="44" spans="1:6" ht="24.75" customHeight="1">
      <c r="A44" s="18" t="str">
        <f>CONCATENATE(D44,"_",LEFT(B44,SEARCH(" ",B44,1)-1))</f>
        <v>3400_Széchenyi</v>
      </c>
      <c r="B44" s="19" t="s">
        <v>65</v>
      </c>
      <c r="C44" s="20" t="s">
        <v>12</v>
      </c>
      <c r="D44" s="20">
        <v>3400</v>
      </c>
      <c r="E44" s="20" t="s">
        <v>254</v>
      </c>
      <c r="F44" s="20" t="s">
        <v>427</v>
      </c>
    </row>
    <row r="45" spans="1:6" ht="25.5">
      <c r="A45" s="36" t="str">
        <f>CONCATENATE(D45,"_",LEFT(B45,SEARCH(" ",B45,1)-1))</f>
        <v>3532_Szentpáli</v>
      </c>
      <c r="B45" s="37" t="s">
        <v>216</v>
      </c>
      <c r="C45" s="38" t="s">
        <v>12</v>
      </c>
      <c r="D45" s="38">
        <v>3532</v>
      </c>
      <c r="E45" s="38" t="s">
        <v>127</v>
      </c>
      <c r="F45" s="38" t="s">
        <v>181</v>
      </c>
    </row>
    <row r="46" spans="1:6" ht="24.75" customHeight="1">
      <c r="A46" s="36" t="s">
        <v>294</v>
      </c>
      <c r="B46" s="37" t="s">
        <v>273</v>
      </c>
      <c r="C46" s="38" t="s">
        <v>12</v>
      </c>
      <c r="D46" s="38">
        <v>3533</v>
      </c>
      <c r="E46" s="38" t="s">
        <v>127</v>
      </c>
      <c r="F46" s="38" t="s">
        <v>246</v>
      </c>
    </row>
    <row r="47" spans="1:6" ht="24.75" customHeight="1">
      <c r="A47" s="27" t="str">
        <f aca="true" t="shared" si="2" ref="A47:A71">CONCATENATE(D47,"_",LEFT(B47,SEARCH(" ",B47,1)-1))</f>
        <v>3534_Eötvös</v>
      </c>
      <c r="B47" s="28" t="s">
        <v>358</v>
      </c>
      <c r="C47" s="29" t="s">
        <v>12</v>
      </c>
      <c r="D47" s="29">
        <v>3534</v>
      </c>
      <c r="E47" s="29" t="s">
        <v>127</v>
      </c>
      <c r="F47" s="29" t="s">
        <v>359</v>
      </c>
    </row>
    <row r="48" spans="1:6" ht="24.75" customHeight="1">
      <c r="A48" s="36" t="str">
        <f t="shared" si="2"/>
        <v>3580_Eötvös</v>
      </c>
      <c r="B48" s="37" t="s">
        <v>330</v>
      </c>
      <c r="C48" s="38" t="s">
        <v>12</v>
      </c>
      <c r="D48" s="38">
        <v>3580</v>
      </c>
      <c r="E48" s="38" t="s">
        <v>261</v>
      </c>
      <c r="F48" s="38" t="s">
        <v>428</v>
      </c>
    </row>
    <row r="49" spans="1:6" ht="24.75" customHeight="1">
      <c r="A49" s="5" t="str">
        <f t="shared" si="2"/>
        <v>3600_Bólyai</v>
      </c>
      <c r="B49" s="9" t="s">
        <v>334</v>
      </c>
      <c r="C49" s="6" t="s">
        <v>12</v>
      </c>
      <c r="D49" s="6">
        <v>3600</v>
      </c>
      <c r="E49" s="6" t="s">
        <v>18</v>
      </c>
      <c r="F49" s="6" t="s">
        <v>269</v>
      </c>
    </row>
    <row r="50" spans="1:6" ht="24.75" customHeight="1">
      <c r="A50" s="18" t="str">
        <f t="shared" si="2"/>
        <v>3700_Deák</v>
      </c>
      <c r="B50" s="19" t="s">
        <v>255</v>
      </c>
      <c r="C50" s="20" t="s">
        <v>12</v>
      </c>
      <c r="D50" s="20">
        <v>3700</v>
      </c>
      <c r="E50" s="20" t="s">
        <v>24</v>
      </c>
      <c r="F50" s="20" t="s">
        <v>256</v>
      </c>
    </row>
    <row r="51" spans="1:6" ht="24.75" customHeight="1">
      <c r="A51" s="36" t="str">
        <f t="shared" si="2"/>
        <v>3702_Surányi</v>
      </c>
      <c r="B51" s="37" t="s">
        <v>23</v>
      </c>
      <c r="C51" s="38" t="s">
        <v>12</v>
      </c>
      <c r="D51" s="38">
        <v>3702</v>
      </c>
      <c r="E51" s="38" t="s">
        <v>24</v>
      </c>
      <c r="F51" s="38" t="s">
        <v>25</v>
      </c>
    </row>
    <row r="52" spans="1:6" ht="24.75" customHeight="1">
      <c r="A52" s="36" t="str">
        <f t="shared" si="2"/>
        <v>3881_Mezőgazdasági</v>
      </c>
      <c r="B52" s="37" t="s">
        <v>340</v>
      </c>
      <c r="C52" s="38" t="s">
        <v>12</v>
      </c>
      <c r="D52" s="38">
        <v>3881</v>
      </c>
      <c r="E52" s="38" t="s">
        <v>351</v>
      </c>
      <c r="F52" s="38" t="s">
        <v>352</v>
      </c>
    </row>
    <row r="53" spans="1:6" ht="24.75" customHeight="1">
      <c r="A53" s="5" t="str">
        <f t="shared" si="2"/>
        <v>3910_Kereskedelmi</v>
      </c>
      <c r="B53" s="9" t="s">
        <v>362</v>
      </c>
      <c r="C53" s="6" t="s">
        <v>12</v>
      </c>
      <c r="D53" s="6">
        <v>3910</v>
      </c>
      <c r="E53" s="6" t="s">
        <v>39</v>
      </c>
      <c r="F53" s="6" t="s">
        <v>363</v>
      </c>
    </row>
    <row r="54" spans="1:6" ht="24.75" customHeight="1">
      <c r="A54" s="30" t="str">
        <f t="shared" si="2"/>
        <v>3910_Mezőgazdasági</v>
      </c>
      <c r="B54" s="31" t="s">
        <v>340</v>
      </c>
      <c r="C54" s="32" t="s">
        <v>12</v>
      </c>
      <c r="D54" s="32">
        <v>3910</v>
      </c>
      <c r="E54" s="32" t="s">
        <v>39</v>
      </c>
      <c r="F54" s="32" t="s">
        <v>429</v>
      </c>
    </row>
    <row r="55" spans="1:6" ht="24.75" customHeight="1">
      <c r="A55" s="36" t="str">
        <f t="shared" si="2"/>
        <v>3950_Vay</v>
      </c>
      <c r="B55" s="37" t="s">
        <v>122</v>
      </c>
      <c r="C55" s="38" t="s">
        <v>12</v>
      </c>
      <c r="D55" s="38">
        <v>3950</v>
      </c>
      <c r="E55" s="38" t="s">
        <v>123</v>
      </c>
      <c r="F55" s="38" t="s">
        <v>343</v>
      </c>
    </row>
    <row r="56" spans="1:6" ht="24.75" customHeight="1">
      <c r="A56" s="5" t="str">
        <f t="shared" si="2"/>
        <v>3980_Trefort</v>
      </c>
      <c r="B56" s="9" t="s">
        <v>20</v>
      </c>
      <c r="C56" s="6" t="s">
        <v>12</v>
      </c>
      <c r="D56" s="6">
        <v>3980</v>
      </c>
      <c r="E56" s="6" t="s">
        <v>21</v>
      </c>
      <c r="F56" s="6" t="s">
        <v>22</v>
      </c>
    </row>
    <row r="57" spans="1:6" ht="24.75" customHeight="1">
      <c r="A57" s="36" t="str">
        <f t="shared" si="2"/>
        <v>4024_Irinyi</v>
      </c>
      <c r="B57" s="37" t="s">
        <v>316</v>
      </c>
      <c r="C57" s="38" t="s">
        <v>11</v>
      </c>
      <c r="D57" s="38">
        <v>4024</v>
      </c>
      <c r="E57" s="38" t="s">
        <v>53</v>
      </c>
      <c r="F57" s="38" t="s">
        <v>25</v>
      </c>
    </row>
    <row r="58" spans="1:6" ht="24.75" customHeight="1">
      <c r="A58" s="18" t="str">
        <f t="shared" si="2"/>
        <v>4027_Diószegi</v>
      </c>
      <c r="B58" s="19" t="s">
        <v>169</v>
      </c>
      <c r="C58" s="20" t="s">
        <v>11</v>
      </c>
      <c r="D58" s="20">
        <v>4027</v>
      </c>
      <c r="E58" s="20" t="s">
        <v>53</v>
      </c>
      <c r="F58" s="20" t="s">
        <v>327</v>
      </c>
    </row>
    <row r="59" spans="1:6" ht="24.75" customHeight="1">
      <c r="A59" s="36" t="str">
        <f t="shared" si="2"/>
        <v>4027_Kereskedelmi</v>
      </c>
      <c r="B59" s="37" t="s">
        <v>396</v>
      </c>
      <c r="C59" s="38" t="s">
        <v>11</v>
      </c>
      <c r="D59" s="38">
        <v>4027</v>
      </c>
      <c r="E59" s="38" t="s">
        <v>53</v>
      </c>
      <c r="F59" s="38" t="s">
        <v>397</v>
      </c>
    </row>
    <row r="60" spans="1:6" ht="24.75" customHeight="1">
      <c r="A60" s="5" t="str">
        <f t="shared" si="2"/>
        <v>4027_Könnyűipari</v>
      </c>
      <c r="B60" s="9" t="s">
        <v>88</v>
      </c>
      <c r="C60" s="6" t="s">
        <v>11</v>
      </c>
      <c r="D60" s="6">
        <v>4027</v>
      </c>
      <c r="E60" s="6" t="s">
        <v>53</v>
      </c>
      <c r="F60" s="6" t="s">
        <v>374</v>
      </c>
    </row>
    <row r="61" spans="1:6" ht="24.75" customHeight="1">
      <c r="A61" s="5" t="str">
        <f t="shared" si="2"/>
        <v>4028_Povolny</v>
      </c>
      <c r="B61" s="9" t="s">
        <v>170</v>
      </c>
      <c r="C61" s="6" t="s">
        <v>11</v>
      </c>
      <c r="D61" s="6">
        <v>4028</v>
      </c>
      <c r="E61" s="6" t="s">
        <v>53</v>
      </c>
      <c r="F61" s="6" t="s">
        <v>171</v>
      </c>
    </row>
    <row r="62" spans="1:6" ht="24.75" customHeight="1">
      <c r="A62" s="21" t="str">
        <f t="shared" si="2"/>
        <v>4032_Beregszászi</v>
      </c>
      <c r="B62" s="22" t="s">
        <v>166</v>
      </c>
      <c r="C62" s="23" t="s">
        <v>11</v>
      </c>
      <c r="D62" s="23">
        <v>4032</v>
      </c>
      <c r="E62" s="23" t="s">
        <v>53</v>
      </c>
      <c r="F62" s="23" t="s">
        <v>167</v>
      </c>
    </row>
    <row r="63" spans="1:6" ht="25.5">
      <c r="A63" s="36" t="str">
        <f t="shared" si="2"/>
        <v>4032_Bethlen</v>
      </c>
      <c r="B63" s="37" t="s">
        <v>335</v>
      </c>
      <c r="C63" s="38" t="s">
        <v>11</v>
      </c>
      <c r="D63" s="38">
        <v>4032</v>
      </c>
      <c r="E63" s="38" t="s">
        <v>53</v>
      </c>
      <c r="F63" s="38" t="s">
        <v>336</v>
      </c>
    </row>
    <row r="64" spans="1:6" ht="25.5">
      <c r="A64" s="17" t="str">
        <f>CONCATENATE(D64,"_Csiha")</f>
        <v>4080_Csiha</v>
      </c>
      <c r="B64" s="15" t="s">
        <v>62</v>
      </c>
      <c r="C64" s="16" t="s">
        <v>11</v>
      </c>
      <c r="D64" s="16">
        <v>4080</v>
      </c>
      <c r="E64" s="16" t="s">
        <v>172</v>
      </c>
      <c r="F64" s="16" t="s">
        <v>173</v>
      </c>
    </row>
    <row r="65" spans="1:6" ht="24.75" customHeight="1">
      <c r="A65" s="36" t="str">
        <f t="shared" si="2"/>
        <v>4090_József</v>
      </c>
      <c r="B65" s="37" t="s">
        <v>165</v>
      </c>
      <c r="C65" s="38" t="s">
        <v>11</v>
      </c>
      <c r="D65" s="38">
        <v>4090</v>
      </c>
      <c r="E65" s="38" t="s">
        <v>161</v>
      </c>
      <c r="F65" s="38" t="s">
        <v>430</v>
      </c>
    </row>
    <row r="66" spans="1:6" ht="24.75" customHeight="1">
      <c r="A66" s="17" t="str">
        <f t="shared" si="2"/>
        <v>4110_Bocskai</v>
      </c>
      <c r="B66" s="15" t="s">
        <v>431</v>
      </c>
      <c r="C66" s="16" t="s">
        <v>11</v>
      </c>
      <c r="D66" s="16">
        <v>4110</v>
      </c>
      <c r="E66" s="16" t="s">
        <v>168</v>
      </c>
      <c r="F66" s="16" t="s">
        <v>432</v>
      </c>
    </row>
    <row r="67" spans="1:6" ht="24.75" customHeight="1">
      <c r="A67" s="5" t="str">
        <f t="shared" si="2"/>
        <v>4150_Karacs</v>
      </c>
      <c r="B67" s="9" t="s">
        <v>433</v>
      </c>
      <c r="C67" s="6" t="s">
        <v>11</v>
      </c>
      <c r="D67" s="6">
        <v>4150</v>
      </c>
      <c r="E67" s="6" t="s">
        <v>162</v>
      </c>
      <c r="F67" s="6" t="s">
        <v>163</v>
      </c>
    </row>
    <row r="68" spans="1:6" ht="24.75" customHeight="1">
      <c r="A68" s="21" t="str">
        <f t="shared" si="2"/>
        <v>4200_Bocskai</v>
      </c>
      <c r="B68" s="22" t="s">
        <v>348</v>
      </c>
      <c r="C68" s="23" t="s">
        <v>11</v>
      </c>
      <c r="D68" s="23">
        <v>4200</v>
      </c>
      <c r="E68" s="23" t="s">
        <v>349</v>
      </c>
      <c r="F68" s="23" t="s">
        <v>350</v>
      </c>
    </row>
    <row r="69" spans="1:6" ht="24.75" customHeight="1">
      <c r="A69" s="36" t="str">
        <f t="shared" si="2"/>
        <v>4220_Széchenyi</v>
      </c>
      <c r="B69" s="37" t="s">
        <v>434</v>
      </c>
      <c r="C69" s="38" t="s">
        <v>11</v>
      </c>
      <c r="D69" s="38">
        <v>4220</v>
      </c>
      <c r="E69" s="38" t="s">
        <v>29</v>
      </c>
      <c r="F69" s="38" t="s">
        <v>435</v>
      </c>
    </row>
    <row r="70" spans="1:6" ht="24.75" customHeight="1">
      <c r="A70" s="21" t="str">
        <f t="shared" si="2"/>
        <v>4220_Veress</v>
      </c>
      <c r="B70" s="22" t="s">
        <v>28</v>
      </c>
      <c r="C70" s="23" t="s">
        <v>11</v>
      </c>
      <c r="D70" s="23">
        <v>4220</v>
      </c>
      <c r="E70" s="23" t="s">
        <v>29</v>
      </c>
      <c r="F70" s="23" t="s">
        <v>302</v>
      </c>
    </row>
    <row r="71" spans="1:6" ht="24.75" customHeight="1">
      <c r="A71" s="5" t="str">
        <f t="shared" si="2"/>
        <v>4300_Bethlen</v>
      </c>
      <c r="B71" s="9" t="s">
        <v>220</v>
      </c>
      <c r="C71" s="6" t="s">
        <v>11</v>
      </c>
      <c r="D71" s="6">
        <v>4300</v>
      </c>
      <c r="E71" s="6" t="s">
        <v>159</v>
      </c>
      <c r="F71" s="6" t="s">
        <v>160</v>
      </c>
    </row>
    <row r="72" spans="1:6" ht="24.75" customHeight="1">
      <c r="A72" s="5" t="s">
        <v>295</v>
      </c>
      <c r="B72" s="9" t="s">
        <v>436</v>
      </c>
      <c r="C72" s="6" t="s">
        <v>11</v>
      </c>
      <c r="D72" s="6">
        <v>4320</v>
      </c>
      <c r="E72" s="6" t="s">
        <v>264</v>
      </c>
      <c r="F72" s="6" t="s">
        <v>265</v>
      </c>
    </row>
    <row r="73" spans="1:6" ht="24.75" customHeight="1">
      <c r="A73" s="18" t="str">
        <f>CONCATENATE(D73,"_",LEFT(B73,SEARCH(" ",B73,1)-1))</f>
        <v>4400_Bencs</v>
      </c>
      <c r="B73" s="19" t="s">
        <v>287</v>
      </c>
      <c r="C73" s="20" t="s">
        <v>11</v>
      </c>
      <c r="D73" s="20">
        <v>4400</v>
      </c>
      <c r="E73" s="20" t="s">
        <v>116</v>
      </c>
      <c r="F73" s="20" t="s">
        <v>105</v>
      </c>
    </row>
    <row r="74" spans="1:6" ht="24.75" customHeight="1">
      <c r="A74" s="30" t="str">
        <f>CONCATENATE(D74,"_",LEFT(B74,SEARCH(" ",B74,1)-1))</f>
        <v>4400_Inczédy</v>
      </c>
      <c r="B74" s="31" t="s">
        <v>110</v>
      </c>
      <c r="C74" s="32" t="s">
        <v>11</v>
      </c>
      <c r="D74" s="32">
        <v>4400</v>
      </c>
      <c r="E74" s="32" t="s">
        <v>116</v>
      </c>
      <c r="F74" s="32" t="s">
        <v>437</v>
      </c>
    </row>
    <row r="75" spans="1:6" ht="25.5">
      <c r="A75" s="30" t="str">
        <f>CONCATENATE(D75,"_",LEFT(B75,SEARCH(" ",B75,1)-1))</f>
        <v>4400_Sipkay</v>
      </c>
      <c r="B75" s="31" t="s">
        <v>63</v>
      </c>
      <c r="C75" s="32" t="s">
        <v>11</v>
      </c>
      <c r="D75" s="32">
        <v>4400</v>
      </c>
      <c r="E75" s="32" t="s">
        <v>116</v>
      </c>
      <c r="F75" s="32" t="s">
        <v>323</v>
      </c>
    </row>
    <row r="76" spans="1:6" ht="24.75" customHeight="1">
      <c r="A76" s="39" t="str">
        <f>CONCATENATE(D76,"_",LEFT(B76,SEARCH(" ",B76,1)-1))</f>
        <v>4400_Westsik</v>
      </c>
      <c r="B76" s="37" t="s">
        <v>406</v>
      </c>
      <c r="C76" s="38" t="s">
        <v>11</v>
      </c>
      <c r="D76" s="38">
        <v>4400</v>
      </c>
      <c r="E76" s="38" t="s">
        <v>116</v>
      </c>
      <c r="F76" s="38" t="s">
        <v>407</v>
      </c>
    </row>
    <row r="77" spans="1:6" ht="24.75" customHeight="1">
      <c r="A77" s="39" t="str">
        <f>CONCATENATE(D77,"_",LEFT(B77,SEARCH(" ",B77,1)-1))</f>
        <v>4450_Teleki</v>
      </c>
      <c r="B77" s="37" t="s">
        <v>438</v>
      </c>
      <c r="C77" s="38" t="s">
        <v>11</v>
      </c>
      <c r="D77" s="38">
        <v>4450</v>
      </c>
      <c r="E77" s="38" t="s">
        <v>439</v>
      </c>
      <c r="F77" s="38" t="s">
        <v>440</v>
      </c>
    </row>
    <row r="78" spans="1:6" ht="24.75" customHeight="1">
      <c r="A78" s="36" t="s">
        <v>291</v>
      </c>
      <c r="B78" s="37" t="s">
        <v>317</v>
      </c>
      <c r="C78" s="38" t="s">
        <v>11</v>
      </c>
      <c r="D78" s="38">
        <v>4600</v>
      </c>
      <c r="E78" s="38" t="s">
        <v>79</v>
      </c>
      <c r="F78" s="38" t="s">
        <v>80</v>
      </c>
    </row>
    <row r="79" spans="1:6" ht="24.75" customHeight="1">
      <c r="A79" s="27" t="s">
        <v>441</v>
      </c>
      <c r="B79" s="28" t="s">
        <v>442</v>
      </c>
      <c r="C79" s="29" t="s">
        <v>11</v>
      </c>
      <c r="D79" s="29">
        <v>4700</v>
      </c>
      <c r="E79" s="29" t="s">
        <v>156</v>
      </c>
      <c r="F79" s="29" t="s">
        <v>443</v>
      </c>
    </row>
    <row r="80" spans="1:6" ht="24.75" customHeight="1">
      <c r="A80" s="40" t="str">
        <f>CONCATENATE(D80,"_",LEFT(B80,SEARCH(" ",B80,1)-1))</f>
        <v>4800_Lónyay</v>
      </c>
      <c r="B80" s="41" t="s">
        <v>157</v>
      </c>
      <c r="C80" s="42" t="s">
        <v>11</v>
      </c>
      <c r="D80" s="42">
        <v>4800</v>
      </c>
      <c r="E80" s="42" t="s">
        <v>158</v>
      </c>
      <c r="F80" s="42" t="s">
        <v>444</v>
      </c>
    </row>
    <row r="81" spans="1:6" ht="24.75" customHeight="1">
      <c r="A81" s="36" t="str">
        <f>CONCATENATE(D81,"_",LEFT(B81,SEARCH(" ",B81,1)-1))</f>
        <v>5000_Sipos</v>
      </c>
      <c r="B81" s="37" t="s">
        <v>382</v>
      </c>
      <c r="C81" s="38" t="s">
        <v>11</v>
      </c>
      <c r="D81" s="38">
        <v>5000</v>
      </c>
      <c r="E81" s="38" t="s">
        <v>30</v>
      </c>
      <c r="F81" s="38" t="s">
        <v>45</v>
      </c>
    </row>
    <row r="82" spans="1:6" ht="24.75" customHeight="1">
      <c r="A82" s="36" t="str">
        <f>CONCATENATE(D82,"_","Építészeti")</f>
        <v>5000_Építészeti</v>
      </c>
      <c r="B82" s="37" t="s">
        <v>445</v>
      </c>
      <c r="C82" s="38" t="s">
        <v>11</v>
      </c>
      <c r="D82" s="38">
        <v>5000</v>
      </c>
      <c r="E82" s="38" t="s">
        <v>30</v>
      </c>
      <c r="F82" s="38" t="s">
        <v>174</v>
      </c>
    </row>
    <row r="83" spans="1:6" ht="25.5">
      <c r="A83" s="36" t="str">
        <f>CONCATENATE(D83,"_","Vendéglátóipari")</f>
        <v>5000_Vendéglátóipari</v>
      </c>
      <c r="B83" s="37" t="s">
        <v>190</v>
      </c>
      <c r="C83" s="38" t="s">
        <v>11</v>
      </c>
      <c r="D83" s="38">
        <v>5000</v>
      </c>
      <c r="E83" s="38" t="s">
        <v>30</v>
      </c>
      <c r="F83" s="38" t="s">
        <v>360</v>
      </c>
    </row>
    <row r="84" spans="1:6" ht="24.75" customHeight="1">
      <c r="A84" s="21" t="str">
        <f>CONCATENATE(D84,"_","Ruhaipari")</f>
        <v>5000_Ruhaipari</v>
      </c>
      <c r="B84" s="22" t="s">
        <v>446</v>
      </c>
      <c r="C84" s="23" t="s">
        <v>11</v>
      </c>
      <c r="D84" s="23">
        <v>5000</v>
      </c>
      <c r="E84" s="23" t="s">
        <v>30</v>
      </c>
      <c r="F84" s="23" t="s">
        <v>97</v>
      </c>
    </row>
    <row r="85" spans="1:6" ht="24.75" customHeight="1">
      <c r="A85" s="17" t="str">
        <f aca="true" t="shared" si="3" ref="A85:A92">CONCATENATE(D85,"_",LEFT(B85,SEARCH(" ",B85,1)-1))</f>
        <v>5100_Klapka</v>
      </c>
      <c r="B85" s="15" t="s">
        <v>176</v>
      </c>
      <c r="C85" s="16" t="s">
        <v>11</v>
      </c>
      <c r="D85" s="16">
        <v>5100</v>
      </c>
      <c r="E85" s="16" t="s">
        <v>177</v>
      </c>
      <c r="F85" s="16" t="s">
        <v>178</v>
      </c>
    </row>
    <row r="86" spans="1:6" ht="24.75" customHeight="1">
      <c r="A86" s="18" t="str">
        <f t="shared" si="3"/>
        <v>5130_Mészáros</v>
      </c>
      <c r="B86" s="19" t="s">
        <v>383</v>
      </c>
      <c r="C86" s="20" t="s">
        <v>11</v>
      </c>
      <c r="D86" s="20">
        <v>5130</v>
      </c>
      <c r="E86" s="20" t="s">
        <v>58</v>
      </c>
      <c r="F86" s="20" t="s">
        <v>197</v>
      </c>
    </row>
    <row r="87" spans="1:6" ht="24.75" customHeight="1">
      <c r="A87" s="36" t="str">
        <f t="shared" si="3"/>
        <v>5300_Varró</v>
      </c>
      <c r="B87" s="37" t="s">
        <v>447</v>
      </c>
      <c r="C87" s="38" t="s">
        <v>11</v>
      </c>
      <c r="D87" s="38">
        <v>5300</v>
      </c>
      <c r="E87" s="38" t="s">
        <v>175</v>
      </c>
      <c r="F87" s="38" t="s">
        <v>448</v>
      </c>
    </row>
    <row r="88" spans="1:6" ht="24.75" customHeight="1">
      <c r="A88" s="21" t="str">
        <f t="shared" si="3"/>
        <v>5310_Illéssy</v>
      </c>
      <c r="B88" s="22" t="s">
        <v>449</v>
      </c>
      <c r="C88" s="23" t="s">
        <v>11</v>
      </c>
      <c r="D88" s="23">
        <v>5310</v>
      </c>
      <c r="E88" s="23" t="s">
        <v>26</v>
      </c>
      <c r="F88" s="23" t="s">
        <v>27</v>
      </c>
    </row>
    <row r="89" spans="1:6" ht="24.75" customHeight="1">
      <c r="A89" s="30" t="str">
        <f t="shared" si="3"/>
        <v>5340_Nagy</v>
      </c>
      <c r="B89" s="31" t="s">
        <v>384</v>
      </c>
      <c r="C89" s="32" t="s">
        <v>11</v>
      </c>
      <c r="D89" s="32">
        <v>5340</v>
      </c>
      <c r="E89" s="32" t="s">
        <v>182</v>
      </c>
      <c r="F89" s="32" t="s">
        <v>183</v>
      </c>
    </row>
    <row r="90" spans="1:6" ht="25.5">
      <c r="A90" s="33" t="str">
        <f t="shared" si="3"/>
        <v>5400_Teleki</v>
      </c>
      <c r="B90" s="34" t="s">
        <v>450</v>
      </c>
      <c r="C90" s="35" t="s">
        <v>11</v>
      </c>
      <c r="D90" s="35">
        <v>5400</v>
      </c>
      <c r="E90" s="35" t="s">
        <v>56</v>
      </c>
      <c r="F90" s="35" t="s">
        <v>57</v>
      </c>
    </row>
    <row r="91" spans="1:6" ht="24.75" customHeight="1">
      <c r="A91" s="21" t="str">
        <f t="shared" si="3"/>
        <v>5520_Péter</v>
      </c>
      <c r="B91" s="22" t="s">
        <v>61</v>
      </c>
      <c r="C91" s="23" t="s">
        <v>9</v>
      </c>
      <c r="D91" s="23">
        <v>5520</v>
      </c>
      <c r="E91" s="23" t="s">
        <v>191</v>
      </c>
      <c r="F91" s="23" t="s">
        <v>192</v>
      </c>
    </row>
    <row r="92" spans="1:6" ht="24.75" customHeight="1">
      <c r="A92" s="36" t="str">
        <f t="shared" si="3"/>
        <v>5540_Szarvasi</v>
      </c>
      <c r="B92" s="37" t="s">
        <v>451</v>
      </c>
      <c r="C92" s="38" t="s">
        <v>9</v>
      </c>
      <c r="D92" s="38">
        <v>5540</v>
      </c>
      <c r="E92" s="38" t="s">
        <v>35</v>
      </c>
      <c r="F92" s="38" t="s">
        <v>320</v>
      </c>
    </row>
    <row r="93" spans="1:6" ht="25.5">
      <c r="A93" s="21" t="str">
        <f>CONCATENATE(D93,"_Koós")</f>
        <v>5600_Koós</v>
      </c>
      <c r="B93" s="22" t="s">
        <v>452</v>
      </c>
      <c r="C93" s="23" t="s">
        <v>9</v>
      </c>
      <c r="D93" s="23">
        <v>5600</v>
      </c>
      <c r="E93" s="23" t="s">
        <v>76</v>
      </c>
      <c r="F93" s="23" t="s">
        <v>98</v>
      </c>
    </row>
    <row r="94" spans="1:6" ht="24.75" customHeight="1">
      <c r="A94" s="21" t="str">
        <f>CONCATENATE(D94,"_Trefort")</f>
        <v>5600_Trefort</v>
      </c>
      <c r="B94" s="22" t="s">
        <v>453</v>
      </c>
      <c r="C94" s="23" t="s">
        <v>9</v>
      </c>
      <c r="D94" s="23">
        <v>5600</v>
      </c>
      <c r="E94" s="23" t="s">
        <v>76</v>
      </c>
      <c r="F94" s="23" t="s">
        <v>77</v>
      </c>
    </row>
    <row r="95" spans="1:6" ht="25.5">
      <c r="A95" s="21" t="str">
        <f>CONCATENATE(D95,"_Zwack")</f>
        <v>5600_Zwack</v>
      </c>
      <c r="B95" s="22" t="s">
        <v>454</v>
      </c>
      <c r="C95" s="23" t="s">
        <v>9</v>
      </c>
      <c r="D95" s="23">
        <v>5600</v>
      </c>
      <c r="E95" s="23" t="s">
        <v>76</v>
      </c>
      <c r="F95" s="23" t="s">
        <v>229</v>
      </c>
    </row>
    <row r="96" spans="1:6" ht="24.75" customHeight="1">
      <c r="A96" s="36" t="str">
        <f>CONCATENATE(D96,"_",LEFT(B96,SEARCH(" ",B96,1)-1))</f>
        <v>5700_Göndöcs</v>
      </c>
      <c r="B96" s="37" t="s">
        <v>455</v>
      </c>
      <c r="C96" s="38" t="s">
        <v>9</v>
      </c>
      <c r="D96" s="38">
        <v>5700</v>
      </c>
      <c r="E96" s="38" t="s">
        <v>50</v>
      </c>
      <c r="F96" s="38" t="s">
        <v>353</v>
      </c>
    </row>
    <row r="97" spans="1:6" ht="25.5">
      <c r="A97" s="18" t="str">
        <f>CONCATENATE(D97,"_",LEFT(B97,SEARCH(" ",B97,1)-1))</f>
        <v>5700_Harruckern</v>
      </c>
      <c r="B97" s="19" t="s">
        <v>456</v>
      </c>
      <c r="C97" s="20" t="s">
        <v>9</v>
      </c>
      <c r="D97" s="20">
        <v>5700</v>
      </c>
      <c r="E97" s="20" t="s">
        <v>50</v>
      </c>
      <c r="F97" s="20" t="s">
        <v>457</v>
      </c>
    </row>
    <row r="98" spans="1:6" ht="24.75" customHeight="1">
      <c r="A98" s="36" t="s">
        <v>458</v>
      </c>
      <c r="B98" s="37" t="s">
        <v>459</v>
      </c>
      <c r="C98" s="38" t="s">
        <v>9</v>
      </c>
      <c r="D98" s="38">
        <v>5712</v>
      </c>
      <c r="E98" s="38" t="s">
        <v>460</v>
      </c>
      <c r="F98" s="38" t="s">
        <v>461</v>
      </c>
    </row>
    <row r="99" spans="1:6" ht="24.75" customHeight="1">
      <c r="A99" s="36" t="str">
        <f>CONCATENATE(D99,"_",LEFT(B99,SEARCH(" ",B99,1)-2))</f>
        <v>5741_Középiskola</v>
      </c>
      <c r="B99" s="37" t="s">
        <v>394</v>
      </c>
      <c r="C99" s="38" t="s">
        <v>9</v>
      </c>
      <c r="D99" s="38">
        <v>5741</v>
      </c>
      <c r="E99" s="38" t="s">
        <v>231</v>
      </c>
      <c r="F99" s="38" t="s">
        <v>232</v>
      </c>
    </row>
    <row r="100" spans="1:6" ht="24.75" customHeight="1">
      <c r="A100" s="18" t="str">
        <f>CONCATENATE(D100,"_",LEFT(B100,SEARCH(" ",B100,1)-1))</f>
        <v>5742_Harruckern</v>
      </c>
      <c r="B100" s="19" t="s">
        <v>462</v>
      </c>
      <c r="C100" s="20" t="s">
        <v>9</v>
      </c>
      <c r="D100" s="20">
        <v>5742</v>
      </c>
      <c r="E100" s="20" t="s">
        <v>408</v>
      </c>
      <c r="F100" s="20" t="s">
        <v>409</v>
      </c>
    </row>
    <row r="101" spans="1:6" ht="24.75" customHeight="1">
      <c r="A101" s="36" t="str">
        <f>CONCATENATE(D101,"_",LEFT(B101,SEARCH(" ",B101,1)-1))</f>
        <v>5820_Harruckern</v>
      </c>
      <c r="B101" s="37" t="s">
        <v>385</v>
      </c>
      <c r="C101" s="38" t="s">
        <v>9</v>
      </c>
      <c r="D101" s="38">
        <v>5820</v>
      </c>
      <c r="E101" s="38" t="s">
        <v>230</v>
      </c>
      <c r="F101" s="38" t="s">
        <v>321</v>
      </c>
    </row>
    <row r="102" spans="1:6" ht="24.75" customHeight="1">
      <c r="A102" s="36" t="str">
        <f>CONCATENATE(D102,"_",LEFT(B102,SEARCH(" ",B102,1)-1))</f>
        <v>5900_Harruckern</v>
      </c>
      <c r="B102" s="37" t="s">
        <v>463</v>
      </c>
      <c r="C102" s="38" t="s">
        <v>9</v>
      </c>
      <c r="D102" s="38">
        <v>5900</v>
      </c>
      <c r="E102" s="38" t="s">
        <v>285</v>
      </c>
      <c r="F102" s="38" t="s">
        <v>286</v>
      </c>
    </row>
    <row r="103" spans="1:6" ht="25.5">
      <c r="A103" s="36" t="str">
        <f>CONCATENATE(D103,"_",LEFT(B103,SEARCH(" ",B103,1)-1))</f>
        <v>6000_Humán</v>
      </c>
      <c r="B103" s="37" t="s">
        <v>464</v>
      </c>
      <c r="C103" s="38" t="s">
        <v>9</v>
      </c>
      <c r="D103" s="38">
        <v>6000</v>
      </c>
      <c r="E103" s="38" t="s">
        <v>224</v>
      </c>
      <c r="F103" s="38" t="s">
        <v>225</v>
      </c>
    </row>
    <row r="104" spans="1:6" ht="24.75" customHeight="1">
      <c r="A104" s="5" t="str">
        <f>CONCATENATE(D104,"_",LEFT(B104,SEARCH(" ",B104,1)-1))</f>
        <v>6000_Lestár</v>
      </c>
      <c r="B104" s="9" t="s">
        <v>328</v>
      </c>
      <c r="C104" s="6" t="s">
        <v>9</v>
      </c>
      <c r="D104" s="6">
        <v>6000</v>
      </c>
      <c r="E104" s="6" t="s">
        <v>224</v>
      </c>
      <c r="F104" s="6" t="s">
        <v>329</v>
      </c>
    </row>
    <row r="105" spans="1:6" ht="25.5">
      <c r="A105" s="5" t="str">
        <f>CONCATENATE(D105,"_Gáspár")</f>
        <v>6000_Gáspár</v>
      </c>
      <c r="B105" s="9" t="s">
        <v>465</v>
      </c>
      <c r="C105" s="6" t="s">
        <v>9</v>
      </c>
      <c r="D105" s="6">
        <v>6000</v>
      </c>
      <c r="E105" s="6" t="s">
        <v>224</v>
      </c>
      <c r="F105" s="6" t="s">
        <v>366</v>
      </c>
    </row>
    <row r="106" spans="1:6" ht="25.5">
      <c r="A106" s="36" t="str">
        <f>CONCATENATE(D106,"_Kandó")</f>
        <v>6000_Kandó</v>
      </c>
      <c r="B106" s="37" t="s">
        <v>466</v>
      </c>
      <c r="C106" s="38" t="s">
        <v>9</v>
      </c>
      <c r="D106" s="38">
        <v>6000</v>
      </c>
      <c r="E106" s="38" t="s">
        <v>224</v>
      </c>
      <c r="F106" s="38" t="s">
        <v>467</v>
      </c>
    </row>
    <row r="107" spans="1:6" ht="24.75" customHeight="1">
      <c r="A107" s="18" t="str">
        <f>CONCATENATE(D107,"_",LEFT(B107,SEARCH(" ",B107,1)-1))</f>
        <v>6060_Móricz</v>
      </c>
      <c r="B107" s="19" t="s">
        <v>108</v>
      </c>
      <c r="C107" s="20" t="s">
        <v>9</v>
      </c>
      <c r="D107" s="20">
        <v>6060</v>
      </c>
      <c r="E107" s="20" t="s">
        <v>51</v>
      </c>
      <c r="F107" s="20" t="s">
        <v>52</v>
      </c>
    </row>
    <row r="108" spans="1:6" ht="25.5">
      <c r="A108" s="18" t="str">
        <f>CONCATENATE(D108,"_Kossuth")</f>
        <v>6100_Kossuth</v>
      </c>
      <c r="B108" s="19" t="s">
        <v>468</v>
      </c>
      <c r="C108" s="20" t="s">
        <v>9</v>
      </c>
      <c r="D108" s="20">
        <v>6100</v>
      </c>
      <c r="E108" s="20" t="s">
        <v>499</v>
      </c>
      <c r="F108" s="20" t="s">
        <v>117</v>
      </c>
    </row>
    <row r="109" spans="1:6" ht="24.75" customHeight="1">
      <c r="A109" s="21" t="str">
        <f aca="true" t="shared" si="4" ref="A109:A116">CONCATENATE(D109,"_",LEFT(B109,SEARCH(" ",B109,1)-1))</f>
        <v>6200_Általános</v>
      </c>
      <c r="B109" s="22" t="s">
        <v>498</v>
      </c>
      <c r="C109" s="23" t="s">
        <v>9</v>
      </c>
      <c r="D109" s="23">
        <v>6200</v>
      </c>
      <c r="E109" s="23" t="s">
        <v>227</v>
      </c>
      <c r="F109" s="23" t="s">
        <v>469</v>
      </c>
    </row>
    <row r="110" spans="1:6" ht="25.5">
      <c r="A110" s="36" t="str">
        <f t="shared" si="4"/>
        <v>6300_Dózsa</v>
      </c>
      <c r="B110" s="37" t="s">
        <v>403</v>
      </c>
      <c r="C110" s="38" t="s">
        <v>9</v>
      </c>
      <c r="D110" s="38">
        <v>6300</v>
      </c>
      <c r="E110" s="38" t="s">
        <v>228</v>
      </c>
      <c r="F110" s="38" t="s">
        <v>331</v>
      </c>
    </row>
    <row r="111" spans="1:6" ht="24.75" customHeight="1">
      <c r="A111" s="18" t="str">
        <f t="shared" si="4"/>
        <v>6400_Vári</v>
      </c>
      <c r="B111" s="19" t="s">
        <v>188</v>
      </c>
      <c r="C111" s="20" t="s">
        <v>9</v>
      </c>
      <c r="D111" s="20">
        <v>6400</v>
      </c>
      <c r="E111" s="20" t="s">
        <v>68</v>
      </c>
      <c r="F111" s="20" t="s">
        <v>69</v>
      </c>
    </row>
    <row r="112" spans="1:6" ht="24.75" customHeight="1">
      <c r="A112" s="36" t="str">
        <f t="shared" si="4"/>
        <v>6430_Hunyadi</v>
      </c>
      <c r="B112" s="37" t="s">
        <v>267</v>
      </c>
      <c r="C112" s="38" t="s">
        <v>9</v>
      </c>
      <c r="D112" s="38">
        <v>6430</v>
      </c>
      <c r="E112" s="38" t="s">
        <v>226</v>
      </c>
      <c r="F112" s="38" t="s">
        <v>470</v>
      </c>
    </row>
    <row r="113" spans="1:6" ht="24.75" customHeight="1">
      <c r="A113" s="36" t="str">
        <f t="shared" si="4"/>
        <v>6500_Bányai</v>
      </c>
      <c r="B113" s="37" t="s">
        <v>268</v>
      </c>
      <c r="C113" s="38" t="s">
        <v>9</v>
      </c>
      <c r="D113" s="38">
        <v>6500</v>
      </c>
      <c r="E113" s="38" t="s">
        <v>92</v>
      </c>
      <c r="F113" s="38" t="s">
        <v>258</v>
      </c>
    </row>
    <row r="114" spans="1:6" ht="24.75" customHeight="1">
      <c r="A114" s="36" t="str">
        <f t="shared" si="4"/>
        <v>6500_Bereczki</v>
      </c>
      <c r="B114" s="37" t="s">
        <v>386</v>
      </c>
      <c r="C114" s="38" t="s">
        <v>9</v>
      </c>
      <c r="D114" s="38">
        <v>6500</v>
      </c>
      <c r="E114" s="38" t="s">
        <v>92</v>
      </c>
      <c r="F114" s="38" t="s">
        <v>93</v>
      </c>
    </row>
    <row r="115" spans="1:6" ht="24.75" customHeight="1">
      <c r="A115" s="36" t="str">
        <f t="shared" si="4"/>
        <v>6500_Jelky</v>
      </c>
      <c r="B115" s="37" t="s">
        <v>276</v>
      </c>
      <c r="C115" s="38" t="s">
        <v>9</v>
      </c>
      <c r="D115" s="38">
        <v>6500</v>
      </c>
      <c r="E115" s="38" t="s">
        <v>92</v>
      </c>
      <c r="F115" s="38" t="s">
        <v>223</v>
      </c>
    </row>
    <row r="116" spans="1:6" ht="24.75" customHeight="1">
      <c r="A116" s="18" t="str">
        <f t="shared" si="4"/>
        <v>6600_Zsoldos</v>
      </c>
      <c r="B116" s="19" t="s">
        <v>233</v>
      </c>
      <c r="C116" s="20" t="s">
        <v>9</v>
      </c>
      <c r="D116" s="20">
        <v>6600</v>
      </c>
      <c r="E116" s="20" t="s">
        <v>234</v>
      </c>
      <c r="F116" s="20" t="s">
        <v>322</v>
      </c>
    </row>
    <row r="117" spans="1:6" ht="25.5">
      <c r="A117" s="36" t="str">
        <f>CONCATENATE(D117,"_Krúdy")</f>
        <v>6723_Krúdy</v>
      </c>
      <c r="B117" s="37" t="s">
        <v>471</v>
      </c>
      <c r="C117" s="38" t="s">
        <v>9</v>
      </c>
      <c r="D117" s="38">
        <v>6723</v>
      </c>
      <c r="E117" s="38" t="s">
        <v>49</v>
      </c>
      <c r="F117" s="38" t="s">
        <v>235</v>
      </c>
    </row>
    <row r="118" spans="1:6" ht="25.5">
      <c r="A118" s="30" t="str">
        <f>CONCATENATE(D118,"_Kossuth")</f>
        <v>6724_Kossuth</v>
      </c>
      <c r="B118" s="31" t="s">
        <v>472</v>
      </c>
      <c r="C118" s="32" t="s">
        <v>9</v>
      </c>
      <c r="D118" s="32">
        <v>6724</v>
      </c>
      <c r="E118" s="32" t="s">
        <v>49</v>
      </c>
      <c r="F118" s="32" t="s">
        <v>59</v>
      </c>
    </row>
    <row r="119" spans="1:6" ht="24.75" customHeight="1">
      <c r="A119" s="36" t="str">
        <f>CONCATENATE(D119,"_",LEFT(B119,SEARCH(" ",B119,1)-1))</f>
        <v>6725_Ipari</v>
      </c>
      <c r="B119" s="37" t="s">
        <v>473</v>
      </c>
      <c r="C119" s="38" t="s">
        <v>9</v>
      </c>
      <c r="D119" s="38">
        <v>6725</v>
      </c>
      <c r="E119" s="38" t="s">
        <v>49</v>
      </c>
      <c r="F119" s="38" t="s">
        <v>60</v>
      </c>
    </row>
    <row r="120" spans="1:6" ht="25.5">
      <c r="A120" s="5" t="str">
        <f>CONCATENATE(D120,"_Fodor")</f>
        <v>6725_Fodor</v>
      </c>
      <c r="B120" s="9" t="s">
        <v>474</v>
      </c>
      <c r="C120" s="6" t="s">
        <v>9</v>
      </c>
      <c r="D120" s="6">
        <v>6725</v>
      </c>
      <c r="E120" s="6" t="s">
        <v>49</v>
      </c>
      <c r="F120" s="6" t="s">
        <v>236</v>
      </c>
    </row>
    <row r="121" spans="1:6" ht="24.75" customHeight="1">
      <c r="A121" s="21" t="str">
        <f>CONCATENATE(D121,"_",LEFT(B121,SEARCH(" ",B121,1)-1))</f>
        <v>6783_Bedő</v>
      </c>
      <c r="B121" s="22" t="s">
        <v>475</v>
      </c>
      <c r="C121" s="23" t="s">
        <v>9</v>
      </c>
      <c r="D121" s="23">
        <v>6783</v>
      </c>
      <c r="E121" s="23" t="s">
        <v>237</v>
      </c>
      <c r="F121" s="23" t="s">
        <v>238</v>
      </c>
    </row>
    <row r="122" spans="1:6" ht="24.75" customHeight="1">
      <c r="A122" s="30" t="str">
        <f>CONCATENATE(D122,"_Kalmár")</f>
        <v>6800_Kalmár</v>
      </c>
      <c r="B122" s="31" t="s">
        <v>501</v>
      </c>
      <c r="C122" s="32" t="s">
        <v>9</v>
      </c>
      <c r="D122" s="32">
        <v>6800</v>
      </c>
      <c r="E122" s="32" t="s">
        <v>102</v>
      </c>
      <c r="F122" s="32" t="s">
        <v>113</v>
      </c>
    </row>
    <row r="123" spans="1:6" ht="24.75" customHeight="1">
      <c r="A123" s="5" t="str">
        <f>CONCATENATE(D123,"_István")</f>
        <v>7030_István</v>
      </c>
      <c r="B123" s="9" t="s">
        <v>194</v>
      </c>
      <c r="C123" s="6" t="s">
        <v>10</v>
      </c>
      <c r="D123" s="6">
        <v>7030</v>
      </c>
      <c r="E123" s="6" t="s">
        <v>195</v>
      </c>
      <c r="F123" s="6" t="s">
        <v>196</v>
      </c>
    </row>
    <row r="124" spans="1:6" ht="24.75" customHeight="1">
      <c r="A124" s="36" t="str">
        <f>CONCATENATE(D124,"_",LEFT(B124,SEARCH(" ",B124,1)-1))</f>
        <v>7090_Vályi</v>
      </c>
      <c r="B124" s="37" t="s">
        <v>202</v>
      </c>
      <c r="C124" s="38" t="s">
        <v>10</v>
      </c>
      <c r="D124" s="38">
        <v>7090</v>
      </c>
      <c r="E124" s="38" t="s">
        <v>124</v>
      </c>
      <c r="F124" s="38" t="s">
        <v>125</v>
      </c>
    </row>
    <row r="125" spans="1:6" ht="24.75" customHeight="1">
      <c r="A125" s="36" t="str">
        <f>CONCATENATE(D125,"_",LEFT(B125,SEARCH(" ",B125,1)-1))</f>
        <v>7100_Szent</v>
      </c>
      <c r="B125" s="37" t="s">
        <v>476</v>
      </c>
      <c r="C125" s="38" t="s">
        <v>10</v>
      </c>
      <c r="D125" s="38">
        <v>7100</v>
      </c>
      <c r="E125" s="38" t="s">
        <v>153</v>
      </c>
      <c r="F125" s="38" t="s">
        <v>477</v>
      </c>
    </row>
    <row r="126" spans="1:6" ht="24.75" customHeight="1">
      <c r="A126" s="36" t="str">
        <f>CONCATENATE(D126,"_",LEFT(B126,SEARCH(" ",B126,1)-1))</f>
        <v>7101_Csapó</v>
      </c>
      <c r="B126" s="37" t="s">
        <v>478</v>
      </c>
      <c r="C126" s="38" t="s">
        <v>10</v>
      </c>
      <c r="D126" s="38">
        <v>7101</v>
      </c>
      <c r="E126" s="38" t="s">
        <v>288</v>
      </c>
      <c r="F126" s="38" t="s">
        <v>289</v>
      </c>
    </row>
    <row r="127" spans="1:6" ht="24.75" customHeight="1">
      <c r="A127" s="17" t="str">
        <f>CONCATENATE(D127,"_Vendéglátó")</f>
        <v>7140_Vendéglátó</v>
      </c>
      <c r="B127" s="15" t="s">
        <v>215</v>
      </c>
      <c r="C127" s="16" t="s">
        <v>10</v>
      </c>
      <c r="D127" s="16">
        <v>7140</v>
      </c>
      <c r="E127" s="16" t="s">
        <v>153</v>
      </c>
      <c r="F127" s="16" t="s">
        <v>479</v>
      </c>
    </row>
    <row r="128" spans="1:6" ht="24.75" customHeight="1">
      <c r="A128" s="36" t="str">
        <f>CONCATENATE(D128,"_Jókai")</f>
        <v>7150_Jókai</v>
      </c>
      <c r="B128" s="37" t="s">
        <v>480</v>
      </c>
      <c r="C128" s="38" t="s">
        <v>10</v>
      </c>
      <c r="D128" s="38">
        <v>7150</v>
      </c>
      <c r="E128" s="38" t="s">
        <v>107</v>
      </c>
      <c r="F128" s="38" t="s">
        <v>481</v>
      </c>
    </row>
    <row r="129" spans="1:6" ht="24.75" customHeight="1">
      <c r="A129" s="36" t="str">
        <f>CONCATENATE(D129,"_",LEFT(B129,SEARCH(" ",B129,1)-1))</f>
        <v>7184_Apponyi</v>
      </c>
      <c r="B129" s="37" t="s">
        <v>387</v>
      </c>
      <c r="C129" s="38" t="s">
        <v>10</v>
      </c>
      <c r="D129" s="38">
        <v>7184</v>
      </c>
      <c r="E129" s="38" t="s">
        <v>111</v>
      </c>
      <c r="F129" s="38" t="s">
        <v>112</v>
      </c>
    </row>
    <row r="130" spans="1:6" ht="24.75" customHeight="1">
      <c r="A130" s="24" t="str">
        <f>CONCATENATE(D130,"_",LEFT(B130,SEARCH(" ",B130,1)-1))</f>
        <v>7200_Ipari</v>
      </c>
      <c r="B130" s="25" t="s">
        <v>401</v>
      </c>
      <c r="C130" s="26" t="s">
        <v>10</v>
      </c>
      <c r="D130" s="26">
        <v>7200</v>
      </c>
      <c r="E130" s="26" t="s">
        <v>154</v>
      </c>
      <c r="F130" s="26" t="s">
        <v>155</v>
      </c>
    </row>
    <row r="131" spans="1:6" ht="24.75" customHeight="1">
      <c r="A131" s="36" t="str">
        <f>CONCATENATE(D131,"_",LEFT(B131,SEARCH(" ",B131,1)-1))</f>
        <v>7300_Kökönyösi</v>
      </c>
      <c r="B131" s="37" t="s">
        <v>482</v>
      </c>
      <c r="C131" s="38" t="s">
        <v>10</v>
      </c>
      <c r="D131" s="38">
        <v>7300</v>
      </c>
      <c r="E131" s="38" t="s">
        <v>148</v>
      </c>
      <c r="F131" s="38" t="s">
        <v>149</v>
      </c>
    </row>
    <row r="132" spans="1:6" ht="24.75" customHeight="1">
      <c r="A132" s="5" t="str">
        <f>CONCATENATE(D132,"_",LEFT(B132,SEARCH(" ",B132,1)-1))</f>
        <v>7400_Eötvös</v>
      </c>
      <c r="B132" s="9" t="s">
        <v>309</v>
      </c>
      <c r="C132" s="6" t="s">
        <v>10</v>
      </c>
      <c r="D132" s="6">
        <v>7400</v>
      </c>
      <c r="E132" s="6" t="s">
        <v>150</v>
      </c>
      <c r="F132" s="6" t="s">
        <v>310</v>
      </c>
    </row>
    <row r="133" spans="1:6" ht="24.75" customHeight="1">
      <c r="A133" s="36" t="str">
        <f>CONCATENATE(D133,"_",LEFT(B133,SEARCH(" ",B133,1)-2))</f>
        <v>7400_Építőipari</v>
      </c>
      <c r="B133" s="37" t="s">
        <v>300</v>
      </c>
      <c r="C133" s="38" t="s">
        <v>10</v>
      </c>
      <c r="D133" s="38">
        <v>7400</v>
      </c>
      <c r="E133" s="38" t="s">
        <v>150</v>
      </c>
      <c r="F133" s="38" t="s">
        <v>208</v>
      </c>
    </row>
    <row r="134" spans="1:6" ht="24.75" customHeight="1">
      <c r="A134" s="36" t="str">
        <f aca="true" t="shared" si="5" ref="A134:A152">CONCATENATE(D134,"_",LEFT(B134,SEARCH(" ",B134,1)-1))</f>
        <v>7400_Kinizsi</v>
      </c>
      <c r="B134" s="37" t="s">
        <v>308</v>
      </c>
      <c r="C134" s="38" t="s">
        <v>10</v>
      </c>
      <c r="D134" s="38">
        <v>7400</v>
      </c>
      <c r="E134" s="38" t="s">
        <v>150</v>
      </c>
      <c r="F134" s="38" t="s">
        <v>275</v>
      </c>
    </row>
    <row r="135" spans="1:6" ht="24.75" customHeight="1">
      <c r="A135" s="5" t="str">
        <f t="shared" si="5"/>
        <v>7400_Széchenyi</v>
      </c>
      <c r="B135" s="9" t="s">
        <v>388</v>
      </c>
      <c r="C135" s="6" t="s">
        <v>10</v>
      </c>
      <c r="D135" s="6">
        <v>7400</v>
      </c>
      <c r="E135" s="6" t="s">
        <v>150</v>
      </c>
      <c r="F135" s="6" t="s">
        <v>375</v>
      </c>
    </row>
    <row r="136" spans="1:6" ht="24.75" customHeight="1">
      <c r="A136" s="36" t="str">
        <f t="shared" si="5"/>
        <v>7400_Szigeti</v>
      </c>
      <c r="B136" s="37" t="s">
        <v>314</v>
      </c>
      <c r="C136" s="38" t="s">
        <v>10</v>
      </c>
      <c r="D136" s="38">
        <v>7400</v>
      </c>
      <c r="E136" s="38" t="s">
        <v>150</v>
      </c>
      <c r="F136" s="38" t="s">
        <v>151</v>
      </c>
    </row>
    <row r="137" spans="1:6" ht="25.5">
      <c r="A137" s="36" t="str">
        <f t="shared" si="5"/>
        <v>7530_Jálics</v>
      </c>
      <c r="B137" s="37" t="s">
        <v>483</v>
      </c>
      <c r="C137" s="38" t="s">
        <v>10</v>
      </c>
      <c r="D137" s="38">
        <v>7530</v>
      </c>
      <c r="E137" s="38" t="s">
        <v>218</v>
      </c>
      <c r="F137" s="38" t="s">
        <v>219</v>
      </c>
    </row>
    <row r="138" spans="1:6" ht="24.75" customHeight="1">
      <c r="A138" s="24" t="str">
        <f t="shared" si="5"/>
        <v>7561_Kolping</v>
      </c>
      <c r="B138" s="25" t="s">
        <v>364</v>
      </c>
      <c r="C138" s="26" t="s">
        <v>10</v>
      </c>
      <c r="D138" s="26">
        <v>7561</v>
      </c>
      <c r="E138" s="26" t="s">
        <v>365</v>
      </c>
      <c r="F138" s="26" t="s">
        <v>193</v>
      </c>
    </row>
    <row r="139" spans="1:6" ht="24.75" customHeight="1">
      <c r="A139" s="36" t="str">
        <f t="shared" si="5"/>
        <v>7570_Széchényi</v>
      </c>
      <c r="B139" s="37" t="s">
        <v>389</v>
      </c>
      <c r="C139" s="38" t="s">
        <v>10</v>
      </c>
      <c r="D139" s="38">
        <v>7570</v>
      </c>
      <c r="E139" s="38" t="s">
        <v>315</v>
      </c>
      <c r="F139" s="38" t="s">
        <v>189</v>
      </c>
    </row>
    <row r="140" spans="1:6" ht="24.75" customHeight="1">
      <c r="A140" s="36" t="str">
        <f t="shared" si="5"/>
        <v>7623_Angster</v>
      </c>
      <c r="B140" s="37" t="s">
        <v>398</v>
      </c>
      <c r="C140" s="38" t="s">
        <v>10</v>
      </c>
      <c r="D140" s="38">
        <v>7623</v>
      </c>
      <c r="E140" s="38" t="s">
        <v>31</v>
      </c>
      <c r="F140" s="38" t="s">
        <v>399</v>
      </c>
    </row>
    <row r="141" spans="1:6" ht="24.75" customHeight="1">
      <c r="A141" s="36" t="str">
        <f t="shared" si="5"/>
        <v>7632_Simonyi</v>
      </c>
      <c r="B141" s="37" t="s">
        <v>40</v>
      </c>
      <c r="C141" s="38" t="s">
        <v>10</v>
      </c>
      <c r="D141" s="38">
        <v>7632</v>
      </c>
      <c r="E141" s="38" t="s">
        <v>31</v>
      </c>
      <c r="F141" s="38" t="s">
        <v>41</v>
      </c>
    </row>
    <row r="142" spans="1:6" ht="24.75" customHeight="1">
      <c r="A142" s="18" t="str">
        <f t="shared" si="5"/>
        <v>7700_Radnóti</v>
      </c>
      <c r="B142" s="19" t="s">
        <v>484</v>
      </c>
      <c r="C142" s="20" t="s">
        <v>10</v>
      </c>
      <c r="D142" s="20">
        <v>7700</v>
      </c>
      <c r="E142" s="20" t="s">
        <v>146</v>
      </c>
      <c r="F142" s="20" t="s">
        <v>147</v>
      </c>
    </row>
    <row r="143" spans="1:6" ht="24.75" customHeight="1">
      <c r="A143" s="36" t="str">
        <f t="shared" si="5"/>
        <v>7754_Montenuovo</v>
      </c>
      <c r="B143" s="37" t="s">
        <v>204</v>
      </c>
      <c r="C143" s="38" t="s">
        <v>10</v>
      </c>
      <c r="D143" s="38">
        <v>7754</v>
      </c>
      <c r="E143" s="38" t="s">
        <v>82</v>
      </c>
      <c r="F143" s="38" t="s">
        <v>83</v>
      </c>
    </row>
    <row r="144" spans="1:6" ht="24.75" customHeight="1">
      <c r="A144" s="36" t="str">
        <f t="shared" si="5"/>
        <v>7800_Siklósi</v>
      </c>
      <c r="B144" s="37" t="s">
        <v>485</v>
      </c>
      <c r="C144" s="38" t="s">
        <v>10</v>
      </c>
      <c r="D144" s="38">
        <v>7800</v>
      </c>
      <c r="E144" s="38" t="s">
        <v>186</v>
      </c>
      <c r="F144" s="38" t="s">
        <v>187</v>
      </c>
    </row>
    <row r="145" spans="1:6" ht="24.75" customHeight="1">
      <c r="A145" s="5" t="str">
        <f t="shared" si="5"/>
        <v>7900_Zrínyi</v>
      </c>
      <c r="B145" s="9" t="s">
        <v>486</v>
      </c>
      <c r="C145" s="6" t="s">
        <v>10</v>
      </c>
      <c r="D145" s="6">
        <v>7900</v>
      </c>
      <c r="E145" s="6" t="s">
        <v>400</v>
      </c>
      <c r="F145" s="6" t="s">
        <v>487</v>
      </c>
    </row>
    <row r="146" spans="1:6" ht="24.75" customHeight="1">
      <c r="A146" s="36" t="str">
        <f t="shared" si="5"/>
        <v>8000_Árpád</v>
      </c>
      <c r="B146" s="37" t="s">
        <v>203</v>
      </c>
      <c r="C146" s="38" t="s">
        <v>13</v>
      </c>
      <c r="D146" s="38">
        <v>8000</v>
      </c>
      <c r="E146" s="38" t="s">
        <v>239</v>
      </c>
      <c r="F146" s="38" t="s">
        <v>252</v>
      </c>
    </row>
    <row r="147" spans="1:6" ht="24.75" customHeight="1">
      <c r="A147" s="36" t="str">
        <f>CONCATENATE(D147,"_István")</f>
        <v>8000_István</v>
      </c>
      <c r="B147" s="37" t="s">
        <v>488</v>
      </c>
      <c r="C147" s="38" t="s">
        <v>13</v>
      </c>
      <c r="D147" s="38">
        <v>8000</v>
      </c>
      <c r="E147" s="38" t="s">
        <v>239</v>
      </c>
      <c r="F147" s="38" t="s">
        <v>489</v>
      </c>
    </row>
    <row r="148" spans="1:6" ht="24.75" customHeight="1">
      <c r="A148" s="36" t="str">
        <f t="shared" si="5"/>
        <v>8000_Gárdonyi</v>
      </c>
      <c r="B148" s="37" t="s">
        <v>0</v>
      </c>
      <c r="C148" s="38" t="s">
        <v>13</v>
      </c>
      <c r="D148" s="38">
        <v>8000</v>
      </c>
      <c r="E148" s="38" t="s">
        <v>239</v>
      </c>
      <c r="F148" s="38" t="s">
        <v>1</v>
      </c>
    </row>
    <row r="149" spans="1:6" ht="24.75" customHeight="1">
      <c r="A149" s="18" t="str">
        <f t="shared" si="5"/>
        <v>8000_Váci</v>
      </c>
      <c r="B149" s="19" t="s">
        <v>206</v>
      </c>
      <c r="C149" s="20" t="s">
        <v>13</v>
      </c>
      <c r="D149" s="20">
        <v>8000</v>
      </c>
      <c r="E149" s="20" t="s">
        <v>239</v>
      </c>
      <c r="F149" s="20" t="s">
        <v>240</v>
      </c>
    </row>
    <row r="150" spans="1:6" ht="24.75" customHeight="1">
      <c r="A150" s="36" t="str">
        <f t="shared" si="5"/>
        <v>8060_Perczel</v>
      </c>
      <c r="B150" s="37" t="s">
        <v>490</v>
      </c>
      <c r="C150" s="38" t="s">
        <v>13</v>
      </c>
      <c r="D150" s="38">
        <v>8060</v>
      </c>
      <c r="E150" s="38" t="s">
        <v>38</v>
      </c>
      <c r="F150" s="38" t="s">
        <v>279</v>
      </c>
    </row>
    <row r="151" spans="1:6" ht="24.75" customHeight="1">
      <c r="A151" s="21" t="str">
        <f t="shared" si="5"/>
        <v>8100_Faller</v>
      </c>
      <c r="B151" s="22" t="s">
        <v>303</v>
      </c>
      <c r="C151" s="23" t="s">
        <v>13</v>
      </c>
      <c r="D151" s="23">
        <v>8100</v>
      </c>
      <c r="E151" s="23" t="s">
        <v>46</v>
      </c>
      <c r="F151" s="23" t="s">
        <v>47</v>
      </c>
    </row>
    <row r="152" spans="1:6" ht="24.75" customHeight="1">
      <c r="A152" s="5" t="str">
        <f t="shared" si="5"/>
        <v>8184_Öveges</v>
      </c>
      <c r="B152" s="9" t="s">
        <v>491</v>
      </c>
      <c r="C152" s="6" t="s">
        <v>13</v>
      </c>
      <c r="D152" s="6">
        <v>8184</v>
      </c>
      <c r="E152" s="6" t="s">
        <v>266</v>
      </c>
      <c r="F152" s="6" t="s">
        <v>78</v>
      </c>
    </row>
    <row r="153" spans="1:6" ht="24.75" customHeight="1">
      <c r="A153" s="36" t="s">
        <v>298</v>
      </c>
      <c r="B153" s="37" t="s">
        <v>307</v>
      </c>
      <c r="C153" s="38" t="s">
        <v>13</v>
      </c>
      <c r="D153" s="38">
        <v>8200</v>
      </c>
      <c r="E153" s="38" t="s">
        <v>87</v>
      </c>
      <c r="F153" s="38" t="s">
        <v>245</v>
      </c>
    </row>
    <row r="154" spans="1:6" ht="24.75" customHeight="1">
      <c r="A154" s="36" t="s">
        <v>297</v>
      </c>
      <c r="B154" s="37" t="s">
        <v>372</v>
      </c>
      <c r="C154" s="38" t="s">
        <v>13</v>
      </c>
      <c r="D154" s="38">
        <v>8200</v>
      </c>
      <c r="E154" s="38" t="s">
        <v>87</v>
      </c>
      <c r="F154" s="38" t="s">
        <v>373</v>
      </c>
    </row>
    <row r="155" spans="1:6" ht="24.75" customHeight="1">
      <c r="A155" s="18" t="str">
        <f aca="true" t="shared" si="6" ref="A155:A187">CONCATENATE(D155,"_",LEFT(B155,SEARCH(" ",B155,1)-1))</f>
        <v>8200_Táncsics</v>
      </c>
      <c r="B155" s="19" t="s">
        <v>492</v>
      </c>
      <c r="C155" s="20" t="s">
        <v>13</v>
      </c>
      <c r="D155" s="20">
        <v>8200</v>
      </c>
      <c r="E155" s="20" t="s">
        <v>87</v>
      </c>
      <c r="F155" s="20" t="s">
        <v>304</v>
      </c>
    </row>
    <row r="156" spans="1:6" ht="24.75" customHeight="1">
      <c r="A156" s="5" t="str">
        <f t="shared" si="6"/>
        <v>8300_Széchenyi</v>
      </c>
      <c r="B156" s="9" t="s">
        <v>65</v>
      </c>
      <c r="C156" s="6" t="s">
        <v>13</v>
      </c>
      <c r="D156" s="6">
        <v>8300</v>
      </c>
      <c r="E156" s="6" t="s">
        <v>66</v>
      </c>
      <c r="F156" s="6" t="s">
        <v>67</v>
      </c>
    </row>
    <row r="157" spans="1:6" ht="24.75" customHeight="1">
      <c r="A157" s="21" t="str">
        <f t="shared" si="6"/>
        <v>8360_Asbóth</v>
      </c>
      <c r="B157" s="22" t="s">
        <v>84</v>
      </c>
      <c r="C157" s="23" t="s">
        <v>15</v>
      </c>
      <c r="D157" s="23">
        <v>8360</v>
      </c>
      <c r="E157" s="23" t="s">
        <v>85</v>
      </c>
      <c r="F157" s="23" t="s">
        <v>86</v>
      </c>
    </row>
    <row r="158" spans="1:6" ht="24.75" customHeight="1">
      <c r="A158" s="21" t="str">
        <f t="shared" si="6"/>
        <v>8420_Reguly</v>
      </c>
      <c r="B158" s="22" t="s">
        <v>502</v>
      </c>
      <c r="C158" s="23" t="s">
        <v>13</v>
      </c>
      <c r="D158" s="23">
        <v>8420</v>
      </c>
      <c r="E158" s="23" t="s">
        <v>503</v>
      </c>
      <c r="F158" s="23" t="s">
        <v>504</v>
      </c>
    </row>
    <row r="159" spans="1:6" ht="24.75" customHeight="1">
      <c r="A159" s="5" t="str">
        <f t="shared" si="6"/>
        <v>8500_Acsády</v>
      </c>
      <c r="B159" s="9" t="s">
        <v>270</v>
      </c>
      <c r="C159" s="6" t="s">
        <v>13</v>
      </c>
      <c r="D159" s="6">
        <v>8500</v>
      </c>
      <c r="E159" s="6" t="s">
        <v>44</v>
      </c>
      <c r="F159" s="6" t="s">
        <v>257</v>
      </c>
    </row>
    <row r="160" spans="1:6" ht="24.75" customHeight="1">
      <c r="A160" s="36" t="str">
        <f t="shared" si="6"/>
        <v>8600_Krúdy</v>
      </c>
      <c r="B160" s="37" t="s">
        <v>390</v>
      </c>
      <c r="C160" s="38" t="s">
        <v>10</v>
      </c>
      <c r="D160" s="38">
        <v>8600</v>
      </c>
      <c r="E160" s="38" t="s">
        <v>198</v>
      </c>
      <c r="F160" s="38" t="s">
        <v>410</v>
      </c>
    </row>
    <row r="161" spans="1:6" ht="24.75" customHeight="1">
      <c r="A161" s="36" t="str">
        <f t="shared" si="6"/>
        <v>8600_Baross</v>
      </c>
      <c r="B161" s="37" t="s">
        <v>391</v>
      </c>
      <c r="C161" s="38" t="s">
        <v>10</v>
      </c>
      <c r="D161" s="38">
        <v>8600</v>
      </c>
      <c r="E161" s="38" t="s">
        <v>198</v>
      </c>
      <c r="F161" s="38" t="s">
        <v>199</v>
      </c>
    </row>
    <row r="162" spans="1:25" s="10" customFormat="1" ht="24.75" customHeight="1" thickBot="1">
      <c r="A162" s="36" t="str">
        <f t="shared" si="6"/>
        <v>8640_Bacsák</v>
      </c>
      <c r="B162" s="37" t="s">
        <v>392</v>
      </c>
      <c r="C162" s="38" t="s">
        <v>10</v>
      </c>
      <c r="D162" s="38">
        <v>8640</v>
      </c>
      <c r="E162" s="38" t="s">
        <v>152</v>
      </c>
      <c r="F162" s="38" t="s">
        <v>209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6" ht="25.5">
      <c r="A163" s="36" t="str">
        <f t="shared" si="6"/>
        <v>8800_Thúry</v>
      </c>
      <c r="B163" s="37" t="s">
        <v>277</v>
      </c>
      <c r="C163" s="38" t="s">
        <v>15</v>
      </c>
      <c r="D163" s="38">
        <v>8800</v>
      </c>
      <c r="E163" s="38" t="s">
        <v>36</v>
      </c>
      <c r="F163" s="38" t="s">
        <v>278</v>
      </c>
    </row>
    <row r="164" spans="1:6" ht="24.75" customHeight="1">
      <c r="A164" s="36" t="str">
        <f t="shared" si="6"/>
        <v>8800_Zsigmondy</v>
      </c>
      <c r="B164" s="37" t="s">
        <v>274</v>
      </c>
      <c r="C164" s="38" t="s">
        <v>15</v>
      </c>
      <c r="D164" s="38">
        <v>8800</v>
      </c>
      <c r="E164" s="38" t="s">
        <v>36</v>
      </c>
      <c r="F164" s="38" t="s">
        <v>37</v>
      </c>
    </row>
    <row r="165" spans="1:6" ht="24.75" customHeight="1">
      <c r="A165" s="27" t="str">
        <f t="shared" si="6"/>
        <v>8840_Nagyváthy</v>
      </c>
      <c r="B165" s="28" t="s">
        <v>393</v>
      </c>
      <c r="C165" s="29" t="s">
        <v>10</v>
      </c>
      <c r="D165" s="29">
        <v>8840</v>
      </c>
      <c r="E165" s="29" t="s">
        <v>81</v>
      </c>
      <c r="F165" s="29" t="s">
        <v>106</v>
      </c>
    </row>
    <row r="166" spans="1:6" ht="24.75" customHeight="1">
      <c r="A166" s="24" t="str">
        <f t="shared" si="6"/>
        <v>8900_Deák</v>
      </c>
      <c r="B166" s="25" t="s">
        <v>54</v>
      </c>
      <c r="C166" s="26" t="s">
        <v>15</v>
      </c>
      <c r="D166" s="26">
        <v>8900</v>
      </c>
      <c r="E166" s="26" t="s">
        <v>143</v>
      </c>
      <c r="F166" s="26" t="s">
        <v>354</v>
      </c>
    </row>
    <row r="167" spans="1:6" ht="24.75" customHeight="1">
      <c r="A167" s="36" t="str">
        <f t="shared" si="6"/>
        <v>8900_Ganz</v>
      </c>
      <c r="B167" s="37" t="s">
        <v>493</v>
      </c>
      <c r="C167" s="38" t="s">
        <v>15</v>
      </c>
      <c r="D167" s="38">
        <v>8900</v>
      </c>
      <c r="E167" s="38" t="s">
        <v>143</v>
      </c>
      <c r="F167" s="38" t="s">
        <v>494</v>
      </c>
    </row>
    <row r="168" spans="1:6" ht="24.75" customHeight="1">
      <c r="A168" s="36" t="str">
        <f t="shared" si="6"/>
        <v>8900_Páterdombi</v>
      </c>
      <c r="B168" s="37" t="s">
        <v>260</v>
      </c>
      <c r="C168" s="38" t="s">
        <v>15</v>
      </c>
      <c r="D168" s="38">
        <v>8900</v>
      </c>
      <c r="E168" s="38" t="s">
        <v>143</v>
      </c>
      <c r="F168" s="38" t="s">
        <v>259</v>
      </c>
    </row>
    <row r="169" spans="1:6" ht="24.75" customHeight="1">
      <c r="A169" s="36" t="str">
        <f t="shared" si="6"/>
        <v>8960_Lámfalussy</v>
      </c>
      <c r="B169" s="37" t="s">
        <v>2</v>
      </c>
      <c r="C169" s="38" t="s">
        <v>15</v>
      </c>
      <c r="D169" s="38">
        <v>8960</v>
      </c>
      <c r="E169" s="38" t="s">
        <v>100</v>
      </c>
      <c r="F169" s="38" t="s">
        <v>101</v>
      </c>
    </row>
    <row r="170" spans="1:6" ht="24.75" customHeight="1">
      <c r="A170" s="36" t="str">
        <f t="shared" si="6"/>
        <v>9023_Pálffy</v>
      </c>
      <c r="B170" s="37" t="s">
        <v>495</v>
      </c>
      <c r="C170" s="38" t="s">
        <v>15</v>
      </c>
      <c r="D170" s="38">
        <v>9023</v>
      </c>
      <c r="E170" s="38" t="s">
        <v>74</v>
      </c>
      <c r="F170" s="38" t="s">
        <v>132</v>
      </c>
    </row>
    <row r="171" spans="1:6" ht="24.75" customHeight="1">
      <c r="A171" s="36" t="str">
        <f t="shared" si="6"/>
        <v>9024_Gábor</v>
      </c>
      <c r="B171" s="37" t="s">
        <v>104</v>
      </c>
      <c r="C171" s="38" t="s">
        <v>15</v>
      </c>
      <c r="D171" s="38">
        <v>9024</v>
      </c>
      <c r="E171" s="38" t="s">
        <v>74</v>
      </c>
      <c r="F171" s="38" t="s">
        <v>115</v>
      </c>
    </row>
    <row r="172" spans="1:6" ht="24.75" customHeight="1">
      <c r="A172" s="36" t="str">
        <f t="shared" si="6"/>
        <v>9024_Jókai</v>
      </c>
      <c r="B172" s="37" t="s">
        <v>367</v>
      </c>
      <c r="C172" s="38" t="s">
        <v>15</v>
      </c>
      <c r="D172" s="38">
        <v>9024</v>
      </c>
      <c r="E172" s="38" t="s">
        <v>74</v>
      </c>
      <c r="F172" s="38" t="s">
        <v>368</v>
      </c>
    </row>
    <row r="173" spans="1:6" ht="25.5">
      <c r="A173" s="36" t="str">
        <f t="shared" si="6"/>
        <v>9024_Krúdy</v>
      </c>
      <c r="B173" s="37" t="s">
        <v>496</v>
      </c>
      <c r="C173" s="38" t="s">
        <v>15</v>
      </c>
      <c r="D173" s="38">
        <v>9024</v>
      </c>
      <c r="E173" s="38" t="s">
        <v>74</v>
      </c>
      <c r="F173" s="38" t="s">
        <v>326</v>
      </c>
    </row>
    <row r="174" spans="1:6" ht="24.75" customHeight="1">
      <c r="A174" s="36" t="str">
        <f t="shared" si="6"/>
        <v>9025_Kossuth</v>
      </c>
      <c r="B174" s="37" t="s">
        <v>211</v>
      </c>
      <c r="C174" s="38" t="s">
        <v>15</v>
      </c>
      <c r="D174" s="38">
        <v>9025</v>
      </c>
      <c r="E174" s="38" t="s">
        <v>74</v>
      </c>
      <c r="F174" s="38" t="s">
        <v>75</v>
      </c>
    </row>
    <row r="175" spans="1:6" ht="24.75" customHeight="1">
      <c r="A175" s="18" t="str">
        <f t="shared" si="6"/>
        <v>9027_Lukács</v>
      </c>
      <c r="B175" s="19" t="s">
        <v>210</v>
      </c>
      <c r="C175" s="20" t="s">
        <v>15</v>
      </c>
      <c r="D175" s="20">
        <v>9027</v>
      </c>
      <c r="E175" s="20" t="s">
        <v>74</v>
      </c>
      <c r="F175" s="20" t="s">
        <v>344</v>
      </c>
    </row>
    <row r="176" spans="1:6" ht="25.5">
      <c r="A176" s="21" t="str">
        <f t="shared" si="6"/>
        <v>9300_Csukás</v>
      </c>
      <c r="B176" s="22" t="s">
        <v>305</v>
      </c>
      <c r="C176" s="23" t="s">
        <v>15</v>
      </c>
      <c r="D176" s="23">
        <v>9300</v>
      </c>
      <c r="E176" s="23" t="s">
        <v>129</v>
      </c>
      <c r="F176" s="23" t="s">
        <v>306</v>
      </c>
    </row>
    <row r="177" spans="1:6" ht="24.75" customHeight="1">
      <c r="A177" s="36" t="str">
        <f t="shared" si="6"/>
        <v>9300_Kossuth</v>
      </c>
      <c r="B177" s="37" t="s">
        <v>130</v>
      </c>
      <c r="C177" s="38" t="s">
        <v>15</v>
      </c>
      <c r="D177" s="38">
        <v>9300</v>
      </c>
      <c r="E177" s="38" t="s">
        <v>129</v>
      </c>
      <c r="F177" s="38" t="s">
        <v>131</v>
      </c>
    </row>
    <row r="178" spans="1:6" ht="24.75" customHeight="1">
      <c r="A178" s="5" t="str">
        <f t="shared" si="6"/>
        <v>9400_Handler</v>
      </c>
      <c r="B178" s="9" t="s">
        <v>71</v>
      </c>
      <c r="C178" s="6" t="s">
        <v>15</v>
      </c>
      <c r="D178" s="6">
        <v>9400</v>
      </c>
      <c r="E178" s="6" t="s">
        <v>72</v>
      </c>
      <c r="F178" s="6" t="s">
        <v>73</v>
      </c>
    </row>
    <row r="179" spans="1:6" ht="24.75" customHeight="1">
      <c r="A179" s="21" t="str">
        <f t="shared" si="6"/>
        <v>9700_Élelmiszeripari</v>
      </c>
      <c r="B179" s="22" t="s">
        <v>355</v>
      </c>
      <c r="C179" s="23" t="s">
        <v>15</v>
      </c>
      <c r="D179" s="23">
        <v>9700</v>
      </c>
      <c r="E179" s="23" t="s">
        <v>135</v>
      </c>
      <c r="F179" s="23" t="s">
        <v>356</v>
      </c>
    </row>
    <row r="180" spans="1:6" ht="24.75" customHeight="1">
      <c r="A180" s="5" t="str">
        <f t="shared" si="6"/>
        <v>9700_Hefele</v>
      </c>
      <c r="B180" s="9" t="s">
        <v>141</v>
      </c>
      <c r="C180" s="6" t="s">
        <v>15</v>
      </c>
      <c r="D180" s="6">
        <v>9700</v>
      </c>
      <c r="E180" s="6" t="s">
        <v>135</v>
      </c>
      <c r="F180" s="6" t="s">
        <v>142</v>
      </c>
    </row>
    <row r="181" spans="1:6" ht="24.75" customHeight="1">
      <c r="A181" s="36" t="str">
        <f t="shared" si="6"/>
        <v>9700_Herman</v>
      </c>
      <c r="B181" s="37" t="s">
        <v>500</v>
      </c>
      <c r="C181" s="38" t="s">
        <v>15</v>
      </c>
      <c r="D181" s="38">
        <v>9700</v>
      </c>
      <c r="E181" s="38" t="s">
        <v>135</v>
      </c>
      <c r="F181" s="38" t="s">
        <v>339</v>
      </c>
    </row>
    <row r="182" spans="1:6" ht="24.75" customHeight="1">
      <c r="A182" s="36" t="str">
        <f t="shared" si="6"/>
        <v>9700_Kereskedelmi</v>
      </c>
      <c r="B182" s="37" t="s">
        <v>402</v>
      </c>
      <c r="C182" s="38" t="s">
        <v>15</v>
      </c>
      <c r="D182" s="38">
        <v>9700</v>
      </c>
      <c r="E182" s="38" t="s">
        <v>144</v>
      </c>
      <c r="F182" s="38" t="s">
        <v>145</v>
      </c>
    </row>
    <row r="183" spans="1:6" ht="24.75" customHeight="1">
      <c r="A183" s="5" t="str">
        <f t="shared" si="6"/>
        <v>9700_Teleki</v>
      </c>
      <c r="B183" s="9" t="s">
        <v>103</v>
      </c>
      <c r="C183" s="6" t="s">
        <v>15</v>
      </c>
      <c r="D183" s="6">
        <v>9700</v>
      </c>
      <c r="E183" s="6" t="s">
        <v>135</v>
      </c>
      <c r="F183" s="6" t="s">
        <v>214</v>
      </c>
    </row>
    <row r="184" spans="1:6" ht="24.75" customHeight="1">
      <c r="A184" s="36" t="str">
        <f t="shared" si="6"/>
        <v>9700_Vasi</v>
      </c>
      <c r="B184" s="37" t="s">
        <v>347</v>
      </c>
      <c r="C184" s="38" t="s">
        <v>15</v>
      </c>
      <c r="D184" s="38">
        <v>9700</v>
      </c>
      <c r="E184" s="38" t="s">
        <v>135</v>
      </c>
      <c r="F184" s="38" t="s">
        <v>247</v>
      </c>
    </row>
    <row r="185" spans="1:6" ht="24.75" customHeight="1">
      <c r="A185" s="36" t="str">
        <f t="shared" si="6"/>
        <v>9701_Puskás</v>
      </c>
      <c r="B185" s="37" t="s">
        <v>212</v>
      </c>
      <c r="C185" s="38" t="s">
        <v>15</v>
      </c>
      <c r="D185" s="38">
        <v>9701</v>
      </c>
      <c r="E185" s="38" t="s">
        <v>135</v>
      </c>
      <c r="F185" s="38" t="s">
        <v>136</v>
      </c>
    </row>
    <row r="186" spans="1:6" ht="24.75" customHeight="1">
      <c r="A186" s="21" t="str">
        <f t="shared" si="6"/>
        <v>9737_Felsőbüki</v>
      </c>
      <c r="B186" s="22" t="s">
        <v>283</v>
      </c>
      <c r="C186" s="23" t="s">
        <v>15</v>
      </c>
      <c r="D186" s="23">
        <v>9737</v>
      </c>
      <c r="E186" s="23" t="s">
        <v>139</v>
      </c>
      <c r="F186" s="23" t="s">
        <v>140</v>
      </c>
    </row>
    <row r="187" spans="1:6" ht="24.75" customHeight="1">
      <c r="A187" s="36" t="str">
        <f t="shared" si="6"/>
        <v>9900_Rázsó</v>
      </c>
      <c r="B187" s="37" t="s">
        <v>207</v>
      </c>
      <c r="C187" s="38" t="s">
        <v>15</v>
      </c>
      <c r="D187" s="38">
        <v>9900</v>
      </c>
      <c r="E187" s="38" t="s">
        <v>137</v>
      </c>
      <c r="F187" s="38" t="s">
        <v>138</v>
      </c>
    </row>
    <row r="188" spans="1:6" ht="24.75" customHeight="1">
      <c r="A188" s="36" t="s">
        <v>290</v>
      </c>
      <c r="B188" s="37" t="s">
        <v>497</v>
      </c>
      <c r="C188" s="38" t="s">
        <v>15</v>
      </c>
      <c r="D188" s="38">
        <v>9970</v>
      </c>
      <c r="E188" s="38" t="s">
        <v>133</v>
      </c>
      <c r="F188" s="38" t="s">
        <v>134</v>
      </c>
    </row>
    <row r="189" ht="24.75" customHeight="1">
      <c r="B189" s="14"/>
    </row>
  </sheetData>
  <sheetProtection password="E034" sheet="1" autoFilter="0"/>
  <autoFilter ref="A2:F188"/>
  <mergeCells count="1">
    <mergeCell ref="B1:F1"/>
  </mergeCells>
  <dataValidations count="5">
    <dataValidation type="list" allowBlank="1" showInputMessage="1" showErrorMessage="1" sqref="C45">
      <formula1>$B$189:$B$195</formula1>
    </dataValidation>
    <dataValidation type="list" allowBlank="1" showInputMessage="1" showErrorMessage="1" sqref="C76">
      <formula1>$B$189:$B$191</formula1>
    </dataValidation>
    <dataValidation type="list" allowBlank="1" showInputMessage="1" showErrorMessage="1" sqref="C89">
      <formula1>$B$189:$B$194</formula1>
    </dataValidation>
    <dataValidation type="whole" allowBlank="1" showErrorMessage="1" error="Ez nem irányítószám!" sqref="D3:D154 D1 D163:D65536">
      <formula1>1000</formula1>
      <formula2>9999</formula2>
    </dataValidation>
    <dataValidation type="list" allowBlank="1" showInputMessage="1" showErrorMessage="1" sqref="C77:C88 C163:C65536 C3:C44 C1 C46:C75 C90:C161">
      <formula1>#REF!</formula1>
    </dataValidation>
  </dataValidations>
  <printOptions horizontalCentered="1"/>
  <pageMargins left="0.5118110236220472" right="0.5118110236220472" top="0.5118110236220472" bottom="0.5118110236220472" header="0.2362204724409449" footer="0.2362204724409449"/>
  <pageSetup fitToHeight="0" horizontalDpi="600" verticalDpi="600" orientation="landscape" paperSize="9" scale="77" r:id="rId1"/>
  <headerFooter alignWithMargins="0">
    <oddHeader>&amp;C&amp;"Arial,Félkövér"&amp;12Szakiskolások országos közismereti versenye, 2009/2010 (nevezés)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tamophelp</cp:lastModifiedBy>
  <cp:lastPrinted>2010-01-19T19:58:09Z</cp:lastPrinted>
  <dcterms:created xsi:type="dcterms:W3CDTF">2005-11-04T14:49:27Z</dcterms:created>
  <dcterms:modified xsi:type="dcterms:W3CDTF">2010-02-06T08:49:25Z</dcterms:modified>
  <cp:category/>
  <cp:version/>
  <cp:contentType/>
  <cp:contentStatus/>
</cp:coreProperties>
</file>