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35" windowWidth="15480" windowHeight="5805" tabRatio="452" activeTab="0"/>
  </bookViews>
  <sheets>
    <sheet name="Nevezés" sheetId="1" r:id="rId1"/>
    <sheet name="Nevezés (torta)" sheetId="2" r:id="rId2"/>
    <sheet name="Nevezés (tantárgyak)" sheetId="3" r:id="rId3"/>
    <sheet name="Nevezés (régiók)" sheetId="4" r:id="rId4"/>
  </sheets>
  <definedNames>
    <definedName name="_xlnm._FilterDatabase" localSheetId="0" hidden="1">'Nevezés'!$A$2:$L$180</definedName>
    <definedName name="emil">#REF!</definedName>
    <definedName name="_xlnm.Print_Titles" localSheetId="0">'Nevezés'!$1:$2</definedName>
    <definedName name="_xlnm.Print_Area" localSheetId="0">'Nevezés'!$A$1:$L$182</definedName>
  </definedNames>
  <calcPr fullCalcOnLoad="1"/>
</workbook>
</file>

<file path=xl/sharedStrings.xml><?xml version="1.0" encoding="utf-8"?>
<sst xmlns="http://schemas.openxmlformats.org/spreadsheetml/2006/main" count="1090" uniqueCount="825">
  <si>
    <t>Intézmény</t>
  </si>
  <si>
    <t>Neve</t>
  </si>
  <si>
    <t>Település</t>
  </si>
  <si>
    <t>Utca_Hsz</t>
  </si>
  <si>
    <t>Kapcsolat</t>
  </si>
  <si>
    <t>Régió</t>
  </si>
  <si>
    <t>E-mail</t>
  </si>
  <si>
    <t>Számítástechnika</t>
  </si>
  <si>
    <t>Történelem</t>
  </si>
  <si>
    <t>Dél-Alföld</t>
  </si>
  <si>
    <t>Dél-Dunántúl</t>
  </si>
  <si>
    <t>Észak-Alföld</t>
  </si>
  <si>
    <t>Észak-Magyarország</t>
  </si>
  <si>
    <t>Közép-Dunántúl</t>
  </si>
  <si>
    <t>Közép-Magyarország</t>
  </si>
  <si>
    <t>Nyugat-Dunántúl</t>
  </si>
  <si>
    <t>Szeged</t>
  </si>
  <si>
    <t>Szombathely</t>
  </si>
  <si>
    <t>Hefele Menyhért Építő- és Faipari Szakképző Iskola</t>
  </si>
  <si>
    <t>Kecskemét</t>
  </si>
  <si>
    <t>Nyíri út 32.</t>
  </si>
  <si>
    <t>Beszúrás csak ezen sor fölé történjen, mert elromlanak a képletek!</t>
  </si>
  <si>
    <t>R_Nev</t>
  </si>
  <si>
    <t>IrSz</t>
  </si>
  <si>
    <t>Irodalom - Magyar nyelv és helyesírás</t>
  </si>
  <si>
    <t>Matematika - Fizika</t>
  </si>
  <si>
    <t>Tantárgy</t>
  </si>
  <si>
    <t>Forróné Czeglédi Judit</t>
  </si>
  <si>
    <t>lestarp@hu.inter.net</t>
  </si>
  <si>
    <t>Pásztorné Varga Csilla</t>
  </si>
  <si>
    <t>Simon I. utca 2-6.</t>
  </si>
  <si>
    <t>adsl840216@t-online.hu</t>
  </si>
  <si>
    <t>Papné Csaplár Krisztina</t>
  </si>
  <si>
    <t>kriszpap@gmail.com</t>
  </si>
  <si>
    <t>Szent Márton út 77.</t>
  </si>
  <si>
    <t>judit.czegledi@gmail.com</t>
  </si>
  <si>
    <t>Zentai út 31.</t>
  </si>
  <si>
    <t>Kardosné Nagy Mariann</t>
  </si>
  <si>
    <t>kardosne.mariann@gmail.com</t>
  </si>
  <si>
    <t>Lestár Péter Egységes Középiskola és Szakiskola</t>
  </si>
  <si>
    <t>Kvarc utca 2. (Pf. 361)</t>
  </si>
  <si>
    <t>Márkus Erika</t>
  </si>
  <si>
    <t>Gyula</t>
  </si>
  <si>
    <t>Kossuth u. 26.</t>
  </si>
  <si>
    <t>Petrás Márta Beatrix</t>
  </si>
  <si>
    <t>pemartus1@freemail.hu</t>
  </si>
  <si>
    <t>Göndöcs Benedek Középiskola</t>
  </si>
  <si>
    <t>Vay Miklós Szakképző Iskola</t>
  </si>
  <si>
    <t>Sárospatak</t>
  </si>
  <si>
    <t>Arany János u. 5.q</t>
  </si>
  <si>
    <t>Majorné Danyi Katalin</t>
  </si>
  <si>
    <t>vayig@freemail.hu</t>
  </si>
  <si>
    <t>Hild József Szakközépiskola, Szakiskola, Speciális Szakiskola és Kollégium</t>
  </si>
  <si>
    <t>Dunaújváros</t>
  </si>
  <si>
    <t>Bercsényi u. 8.</t>
  </si>
  <si>
    <t>Péli András</t>
  </si>
  <si>
    <t>peliandras@freemail.hu</t>
  </si>
  <si>
    <t>József Attila Gimnázium és Szakképző Iskola</t>
  </si>
  <si>
    <t>Polgár</t>
  </si>
  <si>
    <t>Kiss E. u. 10.</t>
  </si>
  <si>
    <t>Sávolyné Rudolf Ildikó</t>
  </si>
  <si>
    <t>ildisara@fibermail.hu</t>
  </si>
  <si>
    <t>Hunyadi János Gimnázium és Szakiskola</t>
  </si>
  <si>
    <t>Bácsalmás</t>
  </si>
  <si>
    <t>Szent János u. 5.</t>
  </si>
  <si>
    <t>Bubán László</t>
  </si>
  <si>
    <t>buban.laszlo@vipmail.hu</t>
  </si>
  <si>
    <t>Egry József Középiskola, Szakiskola és Kollégium</t>
  </si>
  <si>
    <t>Zánka</t>
  </si>
  <si>
    <t>GYIC T/8.</t>
  </si>
  <si>
    <t>Tarnóczai Géza</t>
  </si>
  <si>
    <t>peace13@freemail.hu</t>
  </si>
  <si>
    <t>Komárom</t>
  </si>
  <si>
    <t>Táncsics M .u. 73.</t>
  </si>
  <si>
    <t>Lelovicsné Suri Renáta</t>
  </si>
  <si>
    <t>surireni@gmail.com</t>
  </si>
  <si>
    <t>Gábor László Építőipari Szakképző Iskola</t>
  </si>
  <si>
    <t>Győr</t>
  </si>
  <si>
    <t>Nádor tér 4.</t>
  </si>
  <si>
    <t>Badics Tünde</t>
  </si>
  <si>
    <t>gaborla@t-online.hu</t>
  </si>
  <si>
    <t>Tessedik Sámuel Szakképző Iskola és Gimnázium</t>
  </si>
  <si>
    <t>Debrecen</t>
  </si>
  <si>
    <t>Bán u. 32.</t>
  </si>
  <si>
    <t>Farmasi József</t>
  </si>
  <si>
    <t>jfarmasi@gmail.com</t>
  </si>
  <si>
    <t>Eötvös József Középiskola</t>
  </si>
  <si>
    <t>Heves</t>
  </si>
  <si>
    <t>Dobó út 29.</t>
  </si>
  <si>
    <t>Veres Erzsébet</t>
  </si>
  <si>
    <t>veresb@citromail.hu</t>
  </si>
  <si>
    <t>Kontawig Műszaki és Üzlettudományi Szakképző Iskola</t>
  </si>
  <si>
    <t>Eger</t>
  </si>
  <si>
    <t>Rákóczi út 2.</t>
  </si>
  <si>
    <t>Iványi Bálint</t>
  </si>
  <si>
    <t>ivanyi.balint@wigner.sulinet.hu</t>
  </si>
  <si>
    <t>Povolny Ferenc Szakképző Iskola</t>
  </si>
  <si>
    <t>Kassai út 25.</t>
  </si>
  <si>
    <t>Jasinkáné Kovács Mária</t>
  </si>
  <si>
    <t>jasinkane@povolnyf.sulinet.hu</t>
  </si>
  <si>
    <t>Kossuth Lajos Ipari Szakképző Iskola, Kollégium és Felnőttek Középiskolája</t>
  </si>
  <si>
    <t>Kossuth Lajos u. 7.</t>
  </si>
  <si>
    <t>Kárpáti Marianna</t>
  </si>
  <si>
    <t>karpatim@kliszi.sulinet.hu</t>
  </si>
  <si>
    <t>Wesley János Általános és Középiskola</t>
  </si>
  <si>
    <t>Veres Péter Gimnázium, Szakközépiskola és Szakképző</t>
  </si>
  <si>
    <t>Balmazújváros</t>
  </si>
  <si>
    <t>Batthyány u. 1-7.</t>
  </si>
  <si>
    <t>Tóth Józsefné</t>
  </si>
  <si>
    <t>titkar@verespgsz-buj.sulinet.hu</t>
  </si>
  <si>
    <t>Somogyi TISZK Közép- és Szakiskola Nagyatádi Szakképző Iskolája</t>
  </si>
  <si>
    <t>Nagyatád</t>
  </si>
  <si>
    <t>Baross Gábor utca 6.</t>
  </si>
  <si>
    <t>Tóth Renáta</t>
  </si>
  <si>
    <t>tothumfaktum@gmail.com</t>
  </si>
  <si>
    <t>Szécshenyi István Kereskedelmi és Vendéglátóipari Szakképző Iskola</t>
  </si>
  <si>
    <t>Kaposvár</t>
  </si>
  <si>
    <t>Rippl-Rónai utca 15.</t>
  </si>
  <si>
    <t>Bálintné Rehova Márta</t>
  </si>
  <si>
    <t>rehova@gmail.com</t>
  </si>
  <si>
    <t>Szakképző Iskola és Kollégium</t>
  </si>
  <si>
    <t>Mezőtúr</t>
  </si>
  <si>
    <t>Földvári út 8.</t>
  </si>
  <si>
    <t>Szabó Klára</t>
  </si>
  <si>
    <t>dodekaeder@freemail.hu</t>
  </si>
  <si>
    <t>Bercsényi Miklós Közlekedési Középiskola, Szakiskola és Sportiskolai Módszerrtani Központ</t>
  </si>
  <si>
    <t>Németh Zsolt</t>
  </si>
  <si>
    <t>bercsenyi@bercsenyi.eu</t>
  </si>
  <si>
    <t>Cinka Panna út 2.</t>
  </si>
  <si>
    <t>Ybl Miklós Építőipari Szakképző Iskola</t>
  </si>
  <si>
    <t>Budapest</t>
  </si>
  <si>
    <t>Várna utca 21/B.</t>
  </si>
  <si>
    <t>Józsa zsuzsanna</t>
  </si>
  <si>
    <t>jozsuzsa@ybleszi.sulinet.hu</t>
  </si>
  <si>
    <t>Öveges József Gyakorló Középiskola</t>
  </si>
  <si>
    <t>Beregszászi út 10.</t>
  </si>
  <si>
    <t>Husztiné Csató Éva</t>
  </si>
  <si>
    <t>huszti@oveges.hu</t>
  </si>
  <si>
    <t>Szentpáli István Kereskedelmi és Vendéglátó Szakközépiskola és Szakiskola</t>
  </si>
  <si>
    <t>Miskolc</t>
  </si>
  <si>
    <t>Herman Ottó utca 2.</t>
  </si>
  <si>
    <t>Krajnyák Attila</t>
  </si>
  <si>
    <t>guran3@citromail.hu</t>
  </si>
  <si>
    <t>Trefort Ágoston Szakképző Iskola</t>
  </si>
  <si>
    <t>Sátoraljaújhely</t>
  </si>
  <si>
    <t>Fejes I. utca 14.</t>
  </si>
  <si>
    <t>Erdélyiné Kocsia Csilla</t>
  </si>
  <si>
    <t>Kereskedelmi, Vendéglátó és Idegenforgalmi Szakközép- és Szakiskola</t>
  </si>
  <si>
    <t>Kós Károly út 17.</t>
  </si>
  <si>
    <t>Varga Imréné</t>
  </si>
  <si>
    <t>keri@keri-tbanya.sulinet.hu</t>
  </si>
  <si>
    <t>SÉF Vendéglátóipari, kereskedelmi és Íidegenforgalmi Szakképző Iskola</t>
  </si>
  <si>
    <t>Tatabánya</t>
  </si>
  <si>
    <t>Veszprém</t>
  </si>
  <si>
    <t>Halle utca 3.</t>
  </si>
  <si>
    <t>Nagy Lászlóné</t>
  </si>
  <si>
    <t>ntunde@sef.hu</t>
  </si>
  <si>
    <t>Illéssy Sándor Szakközép- és Szakiskola</t>
  </si>
  <si>
    <t>Kisújszállás</t>
  </si>
  <si>
    <t>Arany János út 1/A.</t>
  </si>
  <si>
    <t>Demeter István</t>
  </si>
  <si>
    <t>demeterist@vipmail.hu</t>
  </si>
  <si>
    <t>Gárdonyi Géza Szakiskola</t>
  </si>
  <si>
    <t>Székesfehérvár</t>
  </si>
  <si>
    <t>Sóstó 1.</t>
  </si>
  <si>
    <t>Schvanner Éva</t>
  </si>
  <si>
    <t>szakiskola@gardonyi-szfv.sulinet.hu</t>
  </si>
  <si>
    <t>Puskás Tivadar Fém és Villamosipari Szakképző Iskola</t>
  </si>
  <si>
    <t>Petőfi Sándor u. 1.</t>
  </si>
  <si>
    <t>Geröly Péter</t>
  </si>
  <si>
    <t>ede40@freemail.hu</t>
  </si>
  <si>
    <t>Piliscsaba</t>
  </si>
  <si>
    <t>József Attila u. 2.</t>
  </si>
  <si>
    <t>Gerdán Marietta</t>
  </si>
  <si>
    <t>gmariett@gmail.com</t>
  </si>
  <si>
    <t>Szegedi Kereskedelmi, Közgazdasági és Vendéglátóipari Szakképző Iskola, Krúdy Gyula Tagintézmény</t>
  </si>
  <si>
    <t>József Attila sgt. 122-126.</t>
  </si>
  <si>
    <t>Hollósné Mátyási Éva</t>
  </si>
  <si>
    <t>hollosne@pc1.krudy-szeged.sulinet.hu</t>
  </si>
  <si>
    <t>Irinyi u. 1.</t>
  </si>
  <si>
    <t>Molnár Péter</t>
  </si>
  <si>
    <t>pmolli@irinyi-debr.sulinet.hu</t>
  </si>
  <si>
    <t>Diósgyőr-Vasgyári Szakképző Iskola</t>
  </si>
  <si>
    <t>Téglagyár u. 1-2.</t>
  </si>
  <si>
    <t>Sántáné Furik Orsolya</t>
  </si>
  <si>
    <t>sfo@freemail.hu</t>
  </si>
  <si>
    <t>Békéscsaba</t>
  </si>
  <si>
    <t>Gyulai út 32.</t>
  </si>
  <si>
    <t>Brazda Zsolt</t>
  </si>
  <si>
    <t>brazdazsolt@gmail.com</t>
  </si>
  <si>
    <t>Kunhegyes</t>
  </si>
  <si>
    <t>Kossuth út 15-17.</t>
  </si>
  <si>
    <t>Dr. Pénzes István</t>
  </si>
  <si>
    <t>ppisti@nagylaszlo-khegyes.sulinet.hu</t>
  </si>
  <si>
    <t>Bocskai István Szakképző Iskola</t>
  </si>
  <si>
    <t>Hajdúszoboszló</t>
  </si>
  <si>
    <t>József A. u. 25.</t>
  </si>
  <si>
    <t>Mihalik Sándor</t>
  </si>
  <si>
    <t>mihalik@bocskai-hszob.sulinet.hu</t>
  </si>
  <si>
    <t>Klapka György Szakközép- és Szakiskola, Általános Iskola és Speciális Szakiskola</t>
  </si>
  <si>
    <t>Jászberény</t>
  </si>
  <si>
    <t>Hatvani út 2.</t>
  </si>
  <si>
    <t>Kolozsváriné Dr. Pantor Anikó</t>
  </si>
  <si>
    <t>adminisztrator@klapkagy.sulinet.hu</t>
  </si>
  <si>
    <t>Montenouvo Nándor Szakközépiskola, Szakiskola és Kollégium</t>
  </si>
  <si>
    <t>Bóly</t>
  </si>
  <si>
    <t>Rákóczi u. 2/a.</t>
  </si>
  <si>
    <t>Rogányi Lászlóné</t>
  </si>
  <si>
    <t>Építőipari, Faipari Szakképző Iskola és Kollégium</t>
  </si>
  <si>
    <t>Cseri u. 6.</t>
  </si>
  <si>
    <t>Márton Lajos</t>
  </si>
  <si>
    <t>martonbubus@vipmail.hu</t>
  </si>
  <si>
    <t>Medgyaszay István Szakképző Iskola, Gimnázium és Kollégium</t>
  </si>
  <si>
    <t>Tüzér u. 42.</t>
  </si>
  <si>
    <t>Hartmanné Somlai Ágnes</t>
  </si>
  <si>
    <t>sandor.matyas@medgyaszay.sulinet.hu;somlaiagi@gmail.com</t>
  </si>
  <si>
    <t>Erzsébet Királyné Szolgáltató és Kereskedelmi Szakközépiskola és Szakiskola</t>
  </si>
  <si>
    <t>Kossuth Lajos u. 35.</t>
  </si>
  <si>
    <t>Szilasi Éva</t>
  </si>
  <si>
    <t>szilasi.eva@sisy.hu</t>
  </si>
  <si>
    <t>Kossuth Lajos Szakiskola</t>
  </si>
  <si>
    <t>Csorna</t>
  </si>
  <si>
    <t>Kossuth utca 30.</t>
  </si>
  <si>
    <t>Kertész Károly</t>
  </si>
  <si>
    <t>kk@kossuth-csorna.sulinet.hu</t>
  </si>
  <si>
    <t>Deák Ferenc és Széchenyi István Szakközép- és Szakiskola, Sportiskola</t>
  </si>
  <si>
    <t>Zalaegerszeg</t>
  </si>
  <si>
    <t>Göcseji út 16.</t>
  </si>
  <si>
    <t>Kádárné Kováts Ildikó</t>
  </si>
  <si>
    <t>kgabildi@freemail.hu</t>
  </si>
  <si>
    <t>Piarista Szakképző Iskola, Gimnázium és Kollégium</t>
  </si>
  <si>
    <t>Göd</t>
  </si>
  <si>
    <t>Jávorka utca 18.</t>
  </si>
  <si>
    <t>Wagnerné Éry Júlia</t>
  </si>
  <si>
    <t>wery.julia@gmail.com</t>
  </si>
  <si>
    <t>Táncsics Mihály Közgazdasági, Ügyviteli, Kereskedelmi és Vendéglátó-ipari Szakközépiskola és Szakiskola Kereskedelmi és Vendéglátó-ipari Tagintézmény</t>
  </si>
  <si>
    <t>Salgótarján</t>
  </si>
  <si>
    <t>Zemlinszky Rezső út 4.</t>
  </si>
  <si>
    <t>Füzesi Tamás</t>
  </si>
  <si>
    <t>kvsz@ker-st.sulinet.hu</t>
  </si>
  <si>
    <t>Surányi Endre Szakképző Iskola és Kollégium</t>
  </si>
  <si>
    <t>Kazincbarcika</t>
  </si>
  <si>
    <t>Irinyi János utca 1.</t>
  </si>
  <si>
    <t>Sándorné Nagy Zsuzsa</t>
  </si>
  <si>
    <t>sandornezsuzsa@freemail.hu; iskola@suranyi-szki.sulinet.hu</t>
  </si>
  <si>
    <t>II. Rákóczi  Ferenc Szakközép és Szakiskola</t>
  </si>
  <si>
    <t>Kisvárda</t>
  </si>
  <si>
    <t>Mártírok u. 8.</t>
  </si>
  <si>
    <t>Dr. Varga Józsefné</t>
  </si>
  <si>
    <t>linci52@t-online.hu</t>
  </si>
  <si>
    <t>Verebély László Szakközépiskola és Szakiskola</t>
  </si>
  <si>
    <t>Üteg u. 15.</t>
  </si>
  <si>
    <t>Daróczi József</t>
  </si>
  <si>
    <t>djp@tvn.hu</t>
  </si>
  <si>
    <t>Eötvös József Szakképző Iskola és Speciális Szakiskola</t>
  </si>
  <si>
    <t>Berettyóújfalu</t>
  </si>
  <si>
    <t>Eötvös u. 1.</t>
  </si>
  <si>
    <t>Zángóné Tóth Zsuzsannaq</t>
  </si>
  <si>
    <t>eotvosbere@gmail.com</t>
  </si>
  <si>
    <t>Eötvös József Építőipari és Művészeti Szakképző Iskola</t>
  </si>
  <si>
    <t>Gagarin u. 54.</t>
  </si>
  <si>
    <t>Ruszakainé Rudolf Éva</t>
  </si>
  <si>
    <t>ruszeva@chello.hu</t>
  </si>
  <si>
    <t>Széchenyi István Szakképző Iskola</t>
  </si>
  <si>
    <t>Tapolca</t>
  </si>
  <si>
    <t>Móricz Zsigmond u. 8.</t>
  </si>
  <si>
    <t>Szipőcs Csabáné</t>
  </si>
  <si>
    <t>szmari5858@freemail.hu</t>
  </si>
  <si>
    <t>Szolnok</t>
  </si>
  <si>
    <t>Áchim András u. 12-14.</t>
  </si>
  <si>
    <t>Fügedi Andrásné</t>
  </si>
  <si>
    <t>szom.icu@gmail.com</t>
  </si>
  <si>
    <t>Eötvös Loránd Műszaki Szakközépiskola, Szakiskola és Kollégium</t>
  </si>
  <si>
    <t>Pázmány Péter u. 17.</t>
  </si>
  <si>
    <t>Weimann Gáborné</t>
  </si>
  <si>
    <t>weimann@elmki.sulinet.hu</t>
  </si>
  <si>
    <t>Váci Mihály Ipari Szakképző Iskola és Kollégium</t>
  </si>
  <si>
    <t>Berényi út 105.</t>
  </si>
  <si>
    <t>Orosz Istvánné</t>
  </si>
  <si>
    <t>info@vacim-szfvar.sulinet.hu</t>
  </si>
  <si>
    <t>Bük</t>
  </si>
  <si>
    <t>Eötvös u. 1-3.</t>
  </si>
  <si>
    <t>Hárominé Orbán Erika</t>
  </si>
  <si>
    <t>haromi@pr.hu</t>
  </si>
  <si>
    <t>FNP Általános Iskola és Vendéglátóipari Szakiskola</t>
  </si>
  <si>
    <t>Csurgó</t>
  </si>
  <si>
    <t>Iharasi út 2.</t>
  </si>
  <si>
    <t>Kiss Balázs</t>
  </si>
  <si>
    <t>picibe@gmail.com</t>
  </si>
  <si>
    <t>Kereskedelmi és Vendéglátói Szakképző Iskola és Kollégium</t>
  </si>
  <si>
    <t>Nagykar u. 1-3.</t>
  </si>
  <si>
    <t>Dolgos Tiborné</t>
  </si>
  <si>
    <t>dolgos.tiborne@keri-szhely.sulinet.hu</t>
  </si>
  <si>
    <t>Thúry György Kereskedelmi, Vendéglátó és Idegenforgalmi Szakképző Iskola</t>
  </si>
  <si>
    <t>Nagykanizsa</t>
  </si>
  <si>
    <t>Ady E. u. 29.</t>
  </si>
  <si>
    <t>Pápai Gazdasági Szakképző Iskola és Kollégium Tagintézménye</t>
  </si>
  <si>
    <t>Pápa</t>
  </si>
  <si>
    <t>Külső-veszprémi u. 2.</t>
  </si>
  <si>
    <t>Gál Imre</t>
  </si>
  <si>
    <t>gal@papaiszakkepzo.sulinet.hu</t>
  </si>
  <si>
    <t>Tokaj</t>
  </si>
  <si>
    <t>Tarcali út 52.</t>
  </si>
  <si>
    <t>Mezei Miklós</t>
  </si>
  <si>
    <t>Szolnoki Szolgáltatási Szakközép-és Szakiskola Egészségügyi és Szociális Tagintézmény</t>
  </si>
  <si>
    <t>Abonyi út 36.</t>
  </si>
  <si>
    <t>Ormainé Farkas Lídia</t>
  </si>
  <si>
    <t>flidi@citromail.hu</t>
  </si>
  <si>
    <t>Vasmű tér 1-2.</t>
  </si>
  <si>
    <t>Varga László</t>
  </si>
  <si>
    <t>I. Rákóczi György Gimnázium Szakközépiskola és Kollégium</t>
  </si>
  <si>
    <t>Derecske</t>
  </si>
  <si>
    <t>Lengyel u. 1.</t>
  </si>
  <si>
    <t>Polonakiné Angalét Zsuzsanna</t>
  </si>
  <si>
    <t>jelosz@freemail.hu</t>
  </si>
  <si>
    <t>Jelky András Szakképző Iskola és Kollégium</t>
  </si>
  <si>
    <t>Baja</t>
  </si>
  <si>
    <t>Petőfi u. 1.</t>
  </si>
  <si>
    <t>Wetalné Sánta Franciska</t>
  </si>
  <si>
    <t>wsfranci@gmail.com</t>
  </si>
  <si>
    <t>Kereskedelmi és Idegenforgalmi Középiskola</t>
  </si>
  <si>
    <t>Bodrogkeresztúri út 5.</t>
  </si>
  <si>
    <t>Vargáné Hutka Erzsébet</t>
  </si>
  <si>
    <t>vargane.erzsebet@kik-tokaj.hu</t>
  </si>
  <si>
    <t>Csukás Zoltán Mezőgazdasági Szakközépiskola, Szakiskola és Kollégium</t>
  </si>
  <si>
    <t>Kórház u. 28.</t>
  </si>
  <si>
    <t>Némethné Csomós Mónika</t>
  </si>
  <si>
    <t>isd@freemail.hu</t>
  </si>
  <si>
    <t>Szondi György Szakközépiskola, Szakiskola és Speciális Szakiskola</t>
  </si>
  <si>
    <t>Balassagyarmat</t>
  </si>
  <si>
    <t>Régimalom u. 2.</t>
  </si>
  <si>
    <t>Tanka Ágnes</t>
  </si>
  <si>
    <t>tanka.agnes@szondi-bgy.sulinet.hu</t>
  </si>
  <si>
    <t>Lengyel</t>
  </si>
  <si>
    <t>Petőfi u. 5.</t>
  </si>
  <si>
    <t>Palkó Zsuzsanna</t>
  </si>
  <si>
    <t>zsuzsanna.palko@gmail.com</t>
  </si>
  <si>
    <t>Siófok</t>
  </si>
  <si>
    <t>Koch R. u. 8.</t>
  </si>
  <si>
    <t>Mátrainé Horváth Beatrix</t>
  </si>
  <si>
    <t>Szolnoki Szolgáltatási Szakközép-és Szakiskola Kereskedelmi és Vendéglátóipari Tagintézmény</t>
  </si>
  <si>
    <t>Károly R. út 2.</t>
  </si>
  <si>
    <t>Strázsi Sándor</t>
  </si>
  <si>
    <t>igh@keri-szolnok.sulinet.hu</t>
  </si>
  <si>
    <t>Bornemissza Gergely Szakközép-, Szakiskola és Kollégium</t>
  </si>
  <si>
    <t>Kertész u. 128.</t>
  </si>
  <si>
    <t>Kisgergely Mária</t>
  </si>
  <si>
    <t>kisgergely@server.bgszi.sulinet.hu</t>
  </si>
  <si>
    <t>Pálffy Miklós Kereskedelmi Szakképző Iskola</t>
  </si>
  <si>
    <t>Földes G. u. 34-36.</t>
  </si>
  <si>
    <t>Pörneczi Katalin</t>
  </si>
  <si>
    <t>porneczi@palffy.hu</t>
  </si>
  <si>
    <t>Bem József Műszaki Szakközép- és Szakiskola</t>
  </si>
  <si>
    <t>Cegléd</t>
  </si>
  <si>
    <t>Jászberényi út 2.</t>
  </si>
  <si>
    <t>Domokos Márta</t>
  </si>
  <si>
    <t>muszaki-cegled@mail.eol.hu</t>
  </si>
  <si>
    <t>Dobos C. József Vendéglátipari Szakképző Iskola</t>
  </si>
  <si>
    <t>Huba u. 7.</t>
  </si>
  <si>
    <t>Ronkai Marianna</t>
  </si>
  <si>
    <t>ronkai.marianna@dobosvsz.sulinet.hu</t>
  </si>
  <si>
    <t>"Kökönyösi Oktatási Központ" Szakközépiskola Nagy László Szakközépiskola, Szakiskola, Speciális Szakiskola, Kollégium</t>
  </si>
  <si>
    <t>Komló</t>
  </si>
  <si>
    <t>Ságvári u. 1.</t>
  </si>
  <si>
    <t>Kozmann-né Niklai Zsuzsanna</t>
  </si>
  <si>
    <t>Bakony u. 2.</t>
  </si>
  <si>
    <t>Kispéter Sándor</t>
  </si>
  <si>
    <t>kispeterek@gmail.com</t>
  </si>
  <si>
    <t>Dombóvár</t>
  </si>
  <si>
    <t>Népköztársaság út 21.</t>
  </si>
  <si>
    <t>Tóth Tibor</t>
  </si>
  <si>
    <t>ezsoda@citromail.hu</t>
  </si>
  <si>
    <t>Damjanich János Általános Iskola, Gimnázium Szakképző Iskola és Kollégium</t>
  </si>
  <si>
    <t>Martfű</t>
  </si>
  <si>
    <t>Lenin út 15-17.</t>
  </si>
  <si>
    <t>Donkó Ágnes Zsanett</t>
  </si>
  <si>
    <t>agnesdonko21@gmail.com</t>
  </si>
  <si>
    <t>Kolping Katolikus Szakiskola</t>
  </si>
  <si>
    <t>Esztergom</t>
  </si>
  <si>
    <t>Petőfi S. u. 22.</t>
  </si>
  <si>
    <t>Németh Péter</t>
  </si>
  <si>
    <t>Gróf Széchenyi István Szakiskola és Gimnázium</t>
  </si>
  <si>
    <t>Kálmán u. 15.</t>
  </si>
  <si>
    <t>Orsolyákné Papp Ágnes</t>
  </si>
  <si>
    <t>suli5945@gmail.com</t>
  </si>
  <si>
    <t>Celldömölk</t>
  </si>
  <si>
    <t>Sági u. 65.</t>
  </si>
  <si>
    <t>Soós Andrea</t>
  </si>
  <si>
    <t>cellszaksuli@cellkabel.hu</t>
  </si>
  <si>
    <t>Kinizsi Pál Élelmiszeripari Szakképző Iskola és Gimnázium</t>
  </si>
  <si>
    <t>Baross G. u. 19.</t>
  </si>
  <si>
    <t>Dr. Körmendi Sándorné</t>
  </si>
  <si>
    <t>kinizsisuli@kinizsi-kap.sulinet.hu</t>
  </si>
  <si>
    <t>Szent László Szakképző Iskola</t>
  </si>
  <si>
    <t>Szekszárd</t>
  </si>
  <si>
    <t>Széchenyi u. 2-14.</t>
  </si>
  <si>
    <t>Szegedi Anikó</t>
  </si>
  <si>
    <t>aniko967@gmail.com</t>
  </si>
  <si>
    <t>Lukács Sándor Mechatronikai és Gépészeti Szakképző Iskola és Kollégium</t>
  </si>
  <si>
    <t>Mártírok útja 13-15.</t>
  </si>
  <si>
    <t>Szentpéteri Marianna</t>
  </si>
  <si>
    <t>sztpmariann@lukacs-gyor.sulinet.hu</t>
  </si>
  <si>
    <t>Bláthy Ottó Szakközépiskola, Szakiskola és Kollégium</t>
  </si>
  <si>
    <t xml:space="preserve">Tata </t>
  </si>
  <si>
    <t>Hősök tere 9.</t>
  </si>
  <si>
    <t>Nagyné Czifra  Hajnalka</t>
  </si>
  <si>
    <t>czifrah@blathy-tata.sulinet.hu</t>
  </si>
  <si>
    <t>Kőrösi Csoma Sándor Gimnázium, Szaközép-, Szakképző és Általános Iskola, Kollégium Csiha Győző Tagintézménye</t>
  </si>
  <si>
    <t>Hajdúnánás</t>
  </si>
  <si>
    <t>Baross u. 11.</t>
  </si>
  <si>
    <t>Pappné Fülöp Ildikó</t>
  </si>
  <si>
    <t>csihatagint@gmail.com</t>
  </si>
  <si>
    <t>Bányai Júlia Kereskedelmi és Vendéglátóipari Szakképző Iskola</t>
  </si>
  <si>
    <t>Köztársaság tér 1.</t>
  </si>
  <si>
    <t xml:space="preserve">Wetzl Attila </t>
  </si>
  <si>
    <t>banyaijulia@banyai-baja.sulinet.hu</t>
  </si>
  <si>
    <t>Bereczki Máté Szakképző Iskola</t>
  </si>
  <si>
    <t>Szent Antal u. 96.</t>
  </si>
  <si>
    <t>Radnóti Miklós</t>
  </si>
  <si>
    <t>itondar@gmail.com</t>
  </si>
  <si>
    <t>Acsády Ignác Szakképző Iskola és Kollégium</t>
  </si>
  <si>
    <t>Erkel F. u. 39.</t>
  </si>
  <si>
    <t>Györke-Horváth Tünde</t>
  </si>
  <si>
    <t>htka@freemail.hu</t>
  </si>
  <si>
    <t>Pálóczi Horváth István Szakképző Iskola és Kollégium</t>
  </si>
  <si>
    <t>Örkény</t>
  </si>
  <si>
    <t>Fő út 5-7.</t>
  </si>
  <si>
    <t>Karsai József</t>
  </si>
  <si>
    <t>phiszki@mail.datanet.hu</t>
  </si>
  <si>
    <t>Böszörményi út 23-27.</t>
  </si>
  <si>
    <t>Dankai Györgyné</t>
  </si>
  <si>
    <t>aniko.dankaine@gmail.com</t>
  </si>
  <si>
    <t>Pozsonyi út 4-6.</t>
  </si>
  <si>
    <t>Hadházi Róbertné</t>
  </si>
  <si>
    <t>hadhaziagnes@freemail.hu</t>
  </si>
  <si>
    <t>Eötvös Loránd Szakközép és Szakiskola</t>
  </si>
  <si>
    <t>Oroszlány</t>
  </si>
  <si>
    <t>Asztalos út 2.</t>
  </si>
  <si>
    <t>Nyírőné Szabó Éva</t>
  </si>
  <si>
    <t>Páterdombi Szakképző Iskola</t>
  </si>
  <si>
    <t>Báthory István u. 58.</t>
  </si>
  <si>
    <t>Farkas Tamás Attila</t>
  </si>
  <si>
    <t>ftamas@paterdombisuli.hu</t>
  </si>
  <si>
    <t>III. Béla Szakképző Iskola és Kollégium</t>
  </si>
  <si>
    <t>Szentgotthárd</t>
  </si>
  <si>
    <t>Honvéd út 10.</t>
  </si>
  <si>
    <t>György László</t>
  </si>
  <si>
    <t>gyorgyl@bela-szgotth.sulinet.hu</t>
  </si>
  <si>
    <t>Bethlen krt. 63.</t>
  </si>
  <si>
    <t>Horváthné Puruczki Ágnes</t>
  </si>
  <si>
    <t>puruczki5495@gmail.com</t>
  </si>
  <si>
    <t>Mátészalka</t>
  </si>
  <si>
    <t>Baross u. 9-11.</t>
  </si>
  <si>
    <t>Lengyelné Beregi Katalin</t>
  </si>
  <si>
    <t>berkata@freemail.hu</t>
  </si>
  <si>
    <t>Lipthay Béla Mezőgazdasági Szakképző Iskola és Kollégium</t>
  </si>
  <si>
    <t>Szécsény</t>
  </si>
  <si>
    <t>Haynald L. út 11.</t>
  </si>
  <si>
    <t>Antalné Bába Katalin</t>
  </si>
  <si>
    <t xml:space="preserve">Gimnázium, Informatikai, Közgazdasági, Nyomdaipari Szakközépiskola és Szakiskola </t>
  </si>
  <si>
    <t>Mátyás király út 165.</t>
  </si>
  <si>
    <t>Divinszki Renáta</t>
  </si>
  <si>
    <t>divinszkir@informatikai-eger.sulinet.hu</t>
  </si>
  <si>
    <t>Krúdy Gyula Gimnázium, Két Tanítási Nyelvű Középiskola, Idegenforgalmi és Vendéglátóipari Szakképző Iskola</t>
  </si>
  <si>
    <t>Örkény I. u. 8-10.</t>
  </si>
  <si>
    <t>Bejczné Mosolits Erika</t>
  </si>
  <si>
    <t>mosi@krudy.gyor.hu</t>
  </si>
  <si>
    <t>Pécs</t>
  </si>
  <si>
    <t>Rét u. 41-43.</t>
  </si>
  <si>
    <t>Nagy Mélykuti Ildikó</t>
  </si>
  <si>
    <t>nagymelykuti.ildiko@angsterj-pecs.sulinet.hu</t>
  </si>
  <si>
    <t>Bonyhád</t>
  </si>
  <si>
    <t>Perczel u. 51.</t>
  </si>
  <si>
    <t>Müllerné Lánde Éva</t>
  </si>
  <si>
    <t>mullerne@jokai.szltiszk.hu</t>
  </si>
  <si>
    <t>Lónyay Menyhért Szakközép-és Szakképző Iskola</t>
  </si>
  <si>
    <t>Vásárosnamény</t>
  </si>
  <si>
    <t>Kossuth u. 19.</t>
  </si>
  <si>
    <t>Feksziné Máté Éva</t>
  </si>
  <si>
    <t>fekszine@freemail.hu</t>
  </si>
  <si>
    <t>József Attila Szakközépiskola, Szakiskola és Kollégium</t>
  </si>
  <si>
    <t>Gyöngyös</t>
  </si>
  <si>
    <t>Kócsag u. 36-38.</t>
  </si>
  <si>
    <t>Vinczéné Nagy Erzsébet</t>
  </si>
  <si>
    <t>vinczene@jozsefa-gy.sulinet.hu</t>
  </si>
  <si>
    <t>Szegedi Ipari, Szolgáltató Szakképző és Általános Iskola Szeged-Móravárosi Tagintézménye</t>
  </si>
  <si>
    <t>Kálvária sgt. 8486.</t>
  </si>
  <si>
    <t>Tóthné Bíró Zsuzsanna</t>
  </si>
  <si>
    <t>biro.zsuzsanna@moravarosi.hu</t>
  </si>
  <si>
    <t>Herman Ottó Szakképző Iskola</t>
  </si>
  <si>
    <t>Ernuszt Kelemen u. 1.</t>
  </si>
  <si>
    <t>Horváthné Mézám Rozália</t>
  </si>
  <si>
    <t>hermankonyvtar@freemail.hu</t>
  </si>
  <si>
    <t>Mikszáth Kálmán Gimnázium, Szakközépiskola és Szakiskola</t>
  </si>
  <si>
    <t>Hétvezér út 26.</t>
  </si>
  <si>
    <t>Zérczi Miklós</t>
  </si>
  <si>
    <t>mkkevig@mkkevig.sulinet.hu</t>
  </si>
  <si>
    <t>Mikes Kelemen Felnőtt és Ifjúsági Gimnázium, Szakközépiskola  és Szakiskola</t>
  </si>
  <si>
    <t>Béke u. 8.</t>
  </si>
  <si>
    <t>Szalai Péter</t>
  </si>
  <si>
    <t>szalaipeter@gmail.com</t>
  </si>
  <si>
    <t>Szily Kálmán Kéttannyelvű Műszaki Középiskola</t>
  </si>
  <si>
    <t>Timót u. 3.</t>
  </si>
  <si>
    <t>Kolláth Péterné</t>
  </si>
  <si>
    <t>kollathm@szily.hu</t>
  </si>
  <si>
    <t>Arany János Műszaki Szakközépiskola és Szakiskola</t>
  </si>
  <si>
    <t>Nyár u. 9.</t>
  </si>
  <si>
    <t>Pálinkás Katalin</t>
  </si>
  <si>
    <t>Jendrassik-Venesz Középiskola és Szakiskola</t>
  </si>
  <si>
    <t>Március 15. u. 5.</t>
  </si>
  <si>
    <t>Lantos Andrea</t>
  </si>
  <si>
    <t>alantos@vejsz.sulinet.hu</t>
  </si>
  <si>
    <t>Bedő Albert Középiskola, Erdészeti Szakiskola és Kollégium</t>
  </si>
  <si>
    <t>Ásotthalom</t>
  </si>
  <si>
    <t>Kiss Ferenc krt. 76.</t>
  </si>
  <si>
    <t>Zsiros Attila</t>
  </si>
  <si>
    <t>azsiros.bedo@tiszanet.hu</t>
  </si>
  <si>
    <t xml:space="preserve">Péter András Gimnázium és Szigeti Endre Szakképző Iskola </t>
  </si>
  <si>
    <t>Szeghalom</t>
  </si>
  <si>
    <t>Dózsa György u. 2.</t>
  </si>
  <si>
    <t>Hegyesi Sándor</t>
  </si>
  <si>
    <t>hegyesi@pag-szeszi.hu</t>
  </si>
  <si>
    <t>Gyermekváros u. 1.</t>
  </si>
  <si>
    <t>Munkácsyné Ragó Csilla</t>
  </si>
  <si>
    <t>munkacsyne.csilla@gmail.com</t>
  </si>
  <si>
    <t>Szolnoki Műszaki Szakközép és Szakiskola Építészeti, Faipari Tagintézmény</t>
  </si>
  <si>
    <t>B. Sipos Gabriella</t>
  </si>
  <si>
    <t>bsiposgabi@gmail.com</t>
  </si>
  <si>
    <t>Dr. Tóth István</t>
  </si>
  <si>
    <t>isttoth66@gmail.com</t>
  </si>
  <si>
    <t>HISZK Kalmár Zsigmond Tagintézmény</t>
  </si>
  <si>
    <t>Hódmezővásárhely</t>
  </si>
  <si>
    <t>Bajcsy u. 7-9.</t>
  </si>
  <si>
    <t>Gyaraki Judit</t>
  </si>
  <si>
    <t>gyarakij@freemail.hu</t>
  </si>
  <si>
    <t>Ungvháry László Kereskedelmi és Vendéglátóipari Szakközépiskola és Szakiskola</t>
  </si>
  <si>
    <t>Kossuth F. u. 18.</t>
  </si>
  <si>
    <t>Gál Katalin Nóra</t>
  </si>
  <si>
    <t>galkatalin85@gmail.com</t>
  </si>
  <si>
    <t>Mohács</t>
  </si>
  <si>
    <t>Kossuth Lajos u. 71.</t>
  </si>
  <si>
    <t>Mausz Mihály</t>
  </si>
  <si>
    <t>mihaly.mausz@radmi.sulinet.hu</t>
  </si>
  <si>
    <t>Zsigmondy V. Széchenyi I. Szakképző Iskola</t>
  </si>
  <si>
    <t>Hunyadi u. 18.</t>
  </si>
  <si>
    <t>Hajas Zoltán</t>
  </si>
  <si>
    <t>hajas.zoltan@zsvszi.hu</t>
  </si>
  <si>
    <t>Faller Jenő Szakképző Iskola és Kollégium</t>
  </si>
  <si>
    <t>Várpalota</t>
  </si>
  <si>
    <t>Szent István út 1.</t>
  </si>
  <si>
    <t>Tóth Kálmán</t>
  </si>
  <si>
    <t>toth.kalman55@freemail.hu</t>
  </si>
  <si>
    <t>Baross utca 1-3.</t>
  </si>
  <si>
    <t>Szánduné Ujszigeti Gabriella</t>
  </si>
  <si>
    <t>ujszigabi@gmail.com</t>
  </si>
  <si>
    <t>Puskin tér 1.</t>
  </si>
  <si>
    <t>Szalai Róbert</t>
  </si>
  <si>
    <t>szalair@freemail.hu</t>
  </si>
  <si>
    <t>Szolnoki Szolgáltatási Szakközép-és Szakiskola Ruhapipari Tagintézmény</t>
  </si>
  <si>
    <t>Dózsa György Gazdasági, Műszaki Szakközépiskola, Szakiskola és Kollégium</t>
  </si>
  <si>
    <t>Kalocsa</t>
  </si>
  <si>
    <t>Asztrik tér 7.</t>
  </si>
  <si>
    <t>Kovács Józsefné</t>
  </si>
  <si>
    <t>mszki.kalocsa@t-online.hu</t>
  </si>
  <si>
    <t>Westsik Vilmos Élelmiszeripari Szakközépiskola és Szakiskola</t>
  </si>
  <si>
    <t>Nyíregyháza</t>
  </si>
  <si>
    <t>Semmelweis utca 7.</t>
  </si>
  <si>
    <t>Csepei Lajosné</t>
  </si>
  <si>
    <t>suli@westsik.sulinet.hu</t>
  </si>
  <si>
    <t>Rázsó Imre Szakközépiskola és Szakiskola</t>
  </si>
  <si>
    <t>Körmend</t>
  </si>
  <si>
    <t>Lőrincz László</t>
  </si>
  <si>
    <t>lorinczkee@freemail.hu</t>
  </si>
  <si>
    <t>Veress Ferenc Szakképző Iskola</t>
  </si>
  <si>
    <t>Hajdúböszörmény</t>
  </si>
  <si>
    <t>Enyingi T. B. út 5/A.</t>
  </si>
  <si>
    <t>Mátyusné Szűcs Katalin</t>
  </si>
  <si>
    <t>matyuskati@freemail.hu</t>
  </si>
  <si>
    <t>Ipari Szakképző Iskola és Kollégium</t>
  </si>
  <si>
    <t>Radnóti Miklós Szakközép-és Szakiskola, Kollégium</t>
  </si>
  <si>
    <t>Angster József Szakképző Iskola</t>
  </si>
  <si>
    <t>Remédium Általános Iskola és Szakiskola</t>
  </si>
  <si>
    <t>Kossuth út 6.</t>
  </si>
  <si>
    <t>Sáhó Tibor</t>
  </si>
  <si>
    <t>saho.tibor@freemail.hu</t>
  </si>
  <si>
    <t>Baross Gábor Közép és Szakiskola</t>
  </si>
  <si>
    <t>Krúdy Gyula Szakközépiskola és Szakiskola</t>
  </si>
  <si>
    <t>Kandó Kálmán Szakközépiskola és Szakiskolája</t>
  </si>
  <si>
    <t>Harruckern János Közoktatási Intézmény Gyulai Oktatási Egysége</t>
  </si>
  <si>
    <t>Ollár Aurél</t>
  </si>
  <si>
    <t>oau@freemail.hu</t>
  </si>
  <si>
    <t>Táncsics Mihály Szakközépiskola, Szakiskola és Kollégium</t>
  </si>
  <si>
    <t>Eötvös Károly út 1.</t>
  </si>
  <si>
    <t>Krausz Attila</t>
  </si>
  <si>
    <t>krausz.attila@tmvp.hu</t>
  </si>
  <si>
    <t>Barabás György Műszaki Szakközépiskola és Szakiskola</t>
  </si>
  <si>
    <t>Sárvár</t>
  </si>
  <si>
    <t>Némethné Gergácz Bernadett</t>
  </si>
  <si>
    <t>titkarsag@barabas-sarvar.hu</t>
  </si>
  <si>
    <t>Kisfaludy Sándor út 2/A.</t>
  </si>
  <si>
    <t>Siklósi Közoktatási Intézmény, Szakiskola</t>
  </si>
  <si>
    <t>Siklós</t>
  </si>
  <si>
    <t>Gyüdi út 2.</t>
  </si>
  <si>
    <t>Uracsné Beck Etelka</t>
  </si>
  <si>
    <t>ski.szakiskola@gmail.com</t>
  </si>
  <si>
    <t>Jálics Ernő Integrált Közoktatási Intézmény</t>
  </si>
  <si>
    <t>Kadarkút</t>
  </si>
  <si>
    <t>Fő út 1.</t>
  </si>
  <si>
    <t>Dóczi Balázs</t>
  </si>
  <si>
    <t>doczibazsi@gmail.com</t>
  </si>
  <si>
    <t>Ridens Szakképző Iskola, Speciális Szakiskola és Kollégium</t>
  </si>
  <si>
    <t>Széchenyi út 34-38.</t>
  </si>
  <si>
    <t>Nick Ildikó</t>
  </si>
  <si>
    <t>nickildus@gmail.com</t>
  </si>
  <si>
    <t>Teleki Blanka Szakképző Iskola</t>
  </si>
  <si>
    <t>Élelmiszeripari és Földmérési Szakképző iskola és Kollégium</t>
  </si>
  <si>
    <t>Szent László király út 10</t>
  </si>
  <si>
    <t>Őriné Horváth Judit</t>
  </si>
  <si>
    <t>efsz@efsz.sulinet.hu</t>
  </si>
  <si>
    <t>Móricz Zsigmond Oktatási Intézmény</t>
  </si>
  <si>
    <t>Tiszakécske</t>
  </si>
  <si>
    <t>Erkel fasor 10</t>
  </si>
  <si>
    <t>Mondokné Alföldi Ágnes</t>
  </si>
  <si>
    <t>Általános Iskola, Szakképző Iskola és Középfokú Kollégium</t>
  </si>
  <si>
    <t>Pilinszky János utca 3.</t>
  </si>
  <si>
    <t>Sipkay Barna Kereskedelmi, Vendéglátóipari, Idegenforgalmi Középiskola, Szakiskola és Kollégium</t>
  </si>
  <si>
    <t>Krúdy Gyula út 32.</t>
  </si>
  <si>
    <t>Jávorszki György</t>
  </si>
  <si>
    <t>javorszkigy@freemail.hu</t>
  </si>
  <si>
    <t>Kereskedelmi és Vendéglátóipari Szakközépiskola és Szakiskola</t>
  </si>
  <si>
    <t>Vénkerti utca 2.</t>
  </si>
  <si>
    <t>Hegedüs Mónika</t>
  </si>
  <si>
    <t>hegemonic@keri-debr.sulinet.hu</t>
  </si>
  <si>
    <t>Széchenyi Szakközépiskola és Szakiskola</t>
  </si>
  <si>
    <t>Gáspár András Szakközépiskola és Szakiskola</t>
  </si>
  <si>
    <t>Hunyadi tér 2.</t>
  </si>
  <si>
    <t>Vida Gabriella</t>
  </si>
  <si>
    <t>viduka75@freemail.hu</t>
  </si>
  <si>
    <t>Inczédy György Középiskola, Szakiskola és Kollégium</t>
  </si>
  <si>
    <t>Árok utca 53.</t>
  </si>
  <si>
    <t>Serdült Gyula</t>
  </si>
  <si>
    <t>serdult@server1.inczedy.hu</t>
  </si>
  <si>
    <t>Szarvas</t>
  </si>
  <si>
    <t>Kossuth utca 5-7.</t>
  </si>
  <si>
    <t>Rohonyné Urbancsok Zsuzsanna</t>
  </si>
  <si>
    <t>info@szvki.hu</t>
  </si>
  <si>
    <t>Than Károly Ökoiskola Szakközépiskola és Szakiskola</t>
  </si>
  <si>
    <t>Lajos utca 1-5.</t>
  </si>
  <si>
    <t>Szabó Mária</t>
  </si>
  <si>
    <t>Damjanich János Szakközépiskola, Szakiskola</t>
  </si>
  <si>
    <t>Hatvan</t>
  </si>
  <si>
    <t>Vécsey utca 2/A.</t>
  </si>
  <si>
    <t>Arlettné Molnár Mária</t>
  </si>
  <si>
    <t>diszi@diszi.sulinet.hu</t>
  </si>
  <si>
    <t>Asbóth Sándor Térségi Középiskola, Szakiskola és Kollégium</t>
  </si>
  <si>
    <t>Keszthely</t>
  </si>
  <si>
    <t>Gagarin út 2-4.</t>
  </si>
  <si>
    <t>Török Iván</t>
  </si>
  <si>
    <t>torokivan@freemail.hu</t>
  </si>
  <si>
    <t>Kanizsay Dorottya Egészségügyi Szakképző Iskola és Gimnázium</t>
  </si>
  <si>
    <t>Kassai utca 24/A.</t>
  </si>
  <si>
    <t>Barkóczi Márta</t>
  </si>
  <si>
    <t>Károly Róbert Kereskedelmi, Vendéglátóipari, Közgazdasági és Idegenforgalmi Szakképző iskola</t>
  </si>
  <si>
    <t>Katona József utca 4.</t>
  </si>
  <si>
    <t>Eniszné Holecz Krisztina</t>
  </si>
  <si>
    <t>holkisz@freemail.hu</t>
  </si>
  <si>
    <t>Kossuth Zsuzsanna Szakképző Iskola és Kollégium</t>
  </si>
  <si>
    <t>Dabas</t>
  </si>
  <si>
    <t>József Attila utca 107.</t>
  </si>
  <si>
    <t>Szabadosné Laczkó magdolna</t>
  </si>
  <si>
    <t>szlm12@gmail.com</t>
  </si>
  <si>
    <t>Fodor József Szakképző Iskola és Gimnázium</t>
  </si>
  <si>
    <t>Tejút utca 12.</t>
  </si>
  <si>
    <t>Szőke Szabolcs Tamás</t>
  </si>
  <si>
    <t>szabitom@gmail.com</t>
  </si>
  <si>
    <t>Berg Gusztáv Szakiskola</t>
  </si>
  <si>
    <t>Kapuvár</t>
  </si>
  <si>
    <t>Berg Gusztáv út 2.</t>
  </si>
  <si>
    <t>Gacsné Horváth Judit</t>
  </si>
  <si>
    <t>ra-gacs@freemail.hu</t>
  </si>
  <si>
    <t>lipthay@lipthay.hu; lipthay@nograd.hu</t>
  </si>
  <si>
    <t>Kereskedelmi Mezőgazdasági Vendéglátóipari Szakközép-Szakiskola és Kollégium</t>
  </si>
  <si>
    <t>Mezőgazdasági Szakképző Iskola és Kollégium</t>
  </si>
  <si>
    <t>Irinyi János Gimnázium, Szakközép- és Szakiskola</t>
  </si>
  <si>
    <t>Diószegi Sámuel Közép- és Szakképző Iskola</t>
  </si>
  <si>
    <t>Nagyváthy János Középiskolája és Szakiskolája</t>
  </si>
  <si>
    <t>Műszaki Szakközépiskola és Szakiskola</t>
  </si>
  <si>
    <t>Szent László TISZK Jókai Mór Szakképző Iskolai Tagintézmény</t>
  </si>
  <si>
    <t>Hunyadi út 7.</t>
  </si>
  <si>
    <t>Egle Anikó</t>
  </si>
  <si>
    <t>egleaniko@freemail.hu</t>
  </si>
  <si>
    <t>Apponyi Sándor Mezőgazdasági Szakképző Iskola és Kollégium</t>
  </si>
  <si>
    <t>Szakképző Iskola Mezőgazdasági, Erdészeti Szakképző Iskola, Kollégium és FVM Gyakorlóiskola</t>
  </si>
  <si>
    <t>Dunaferr Szakközép- és Szakiskola</t>
  </si>
  <si>
    <t>Alapy Gáspár Szakiskolája, Szakközépiskolája és Kollégiuma</t>
  </si>
  <si>
    <t>Sipos Orván Szakiskola és Kollégium</t>
  </si>
  <si>
    <t>Nagy László Szakképző Iskola, Gimnázium és Kollégium</t>
  </si>
  <si>
    <t>Szent László TISZK Vendéglátó Tagintézménye</t>
  </si>
  <si>
    <t>Toldi Miklós Élelmiszeripari Szakközépiskola, Szakiskola és Kollégium</t>
  </si>
  <si>
    <t>Nagykőrös</t>
  </si>
  <si>
    <t>Ceglédi u. 24.</t>
  </si>
  <si>
    <t>Harcziné Kmetty Enikő</t>
  </si>
  <si>
    <t>toldi@toldi-nk.sulinet.hu</t>
  </si>
  <si>
    <t>Bencs László Szakiskola és Általános Iskola</t>
  </si>
  <si>
    <t>Tiszavasvári út 12.</t>
  </si>
  <si>
    <t>Pálinkó György Vince</t>
  </si>
  <si>
    <t>ygurika@vipmail.hu</t>
  </si>
  <si>
    <t>Vajda Péter Oktatási Intézmény</t>
  </si>
  <si>
    <t>Varró István Szakiskola, Szakközépiskola és Kollégium</t>
  </si>
  <si>
    <t>Karcag</t>
  </si>
  <si>
    <t>Varró út 6-8.</t>
  </si>
  <si>
    <t>Facsar András</t>
  </si>
  <si>
    <t>Fonyód</t>
  </si>
  <si>
    <t>Béke u. 1.</t>
  </si>
  <si>
    <t>Nagy Tamás</t>
  </si>
  <si>
    <t>iskola@bgyszi.sulinet.hu</t>
  </si>
  <si>
    <t>Bacsák György Szakképző Iskola</t>
  </si>
  <si>
    <t>Semmelweis Ignác Humán Szakképző Iskola és Gimnázium</t>
  </si>
  <si>
    <t>Csengő utca 1.</t>
  </si>
  <si>
    <t>Horváthné Kászon Ilona</t>
  </si>
  <si>
    <t>ahajo@citromail.hu</t>
  </si>
  <si>
    <t>Deák Ferenc Szakképző és Művészeti Szakközépiskola</t>
  </si>
  <si>
    <t>Herbolyai út 9.</t>
  </si>
  <si>
    <t>Nagy Lajosné</t>
  </si>
  <si>
    <t>lajosne.nagy@gmail.com</t>
  </si>
  <si>
    <t>Kiskőrös</t>
  </si>
  <si>
    <t>Árpád u. 20.</t>
  </si>
  <si>
    <t>Kunczné Martin Regina</t>
  </si>
  <si>
    <t>martinregina2@gmail.com</t>
  </si>
  <si>
    <t>Szent István út 38.</t>
  </si>
  <si>
    <t>Gyimes Magdolna;Kovácsné Anik Katalin</t>
  </si>
  <si>
    <t>gymagdii@gmail.com;anikkati@gmail.com</t>
  </si>
  <si>
    <t>Kolping Katolikus Szakiskola, Kollégium és Felnőttoktatási Intézmény</t>
  </si>
  <si>
    <t>Nagybajom</t>
  </si>
  <si>
    <t>Templom u. 5.</t>
  </si>
  <si>
    <t>Laki-Lukács Péter</t>
  </si>
  <si>
    <t>llp83@freemail.hu</t>
  </si>
  <si>
    <t>Harruckern János Eleki Középiskola AMI</t>
  </si>
  <si>
    <t>Elek</t>
  </si>
  <si>
    <t>Szent István u. 4-6.</t>
  </si>
  <si>
    <t>Singer Ferenc</t>
  </si>
  <si>
    <t>elek@harruckern.hu</t>
  </si>
  <si>
    <t>Kodály tér 1.</t>
  </si>
  <si>
    <t>Dr. Majsáné Iván Gizella</t>
  </si>
  <si>
    <t>ivangizella@gmail.com</t>
  </si>
  <si>
    <t>Árpád Szakképző Iskola és Kollégium</t>
  </si>
  <si>
    <t>Seregélyesi út 88-90.</t>
  </si>
  <si>
    <t>Bognár Lívia</t>
  </si>
  <si>
    <t>bognarlivia@arpadszki.hu</t>
  </si>
  <si>
    <t>Árpád Szakképző Iskola és Kollégium Szent István Szakképző Iskolája</t>
  </si>
  <si>
    <t>Ady E. u. 17.</t>
  </si>
  <si>
    <t>Gurabi-Horváth Katalin</t>
  </si>
  <si>
    <t>ghorvath@sztistvan.hu</t>
  </si>
  <si>
    <t>Szigeti Gyula János Egészségügyi Szakképző Iskola</t>
  </si>
  <si>
    <t>Bajcsy-Zsilinszky u. 58.</t>
  </si>
  <si>
    <t>Draskovics Márta</t>
  </si>
  <si>
    <t>draskovicsm@freemail.hu</t>
  </si>
  <si>
    <t>Kiskunhalas</t>
  </si>
  <si>
    <t>Kazinczy u. 5.</t>
  </si>
  <si>
    <t>Szabó Edina</t>
  </si>
  <si>
    <t>szabo.edina@variszabo.sulinet.hu</t>
  </si>
  <si>
    <t>Simkó Jánosné</t>
  </si>
  <si>
    <t>simkojanosne@gmail.com</t>
  </si>
  <si>
    <t>Pesti Barnabás Élelmiszeripari Szakközép</t>
  </si>
  <si>
    <t>Andrássy u. 63-65.</t>
  </si>
  <si>
    <t>Szucsik Ágnes</t>
  </si>
  <si>
    <t>szucsik@freemail.hu</t>
  </si>
  <si>
    <t>Mezőkövesd</t>
  </si>
  <si>
    <t>Gróf Zichy J. út 18.</t>
  </si>
  <si>
    <t>Fügedi László</t>
  </si>
  <si>
    <t>fugedilaszlo@mezokovesd.t-online.hu</t>
  </si>
  <si>
    <t>Bánki Donát Közlekedésgépészeti Szakközépiskola és Szakiskola</t>
  </si>
  <si>
    <t>Váci út 179-183.</t>
  </si>
  <si>
    <t>Horváth Judit</t>
  </si>
  <si>
    <t>judit@server.banki-bp.sulinet.hu</t>
  </si>
  <si>
    <t>Simonyi Károly Szakközépiskola és Szakiskola</t>
  </si>
  <si>
    <t>Malomvölgyi u. 1/b.</t>
  </si>
  <si>
    <t>Wéber László</t>
  </si>
  <si>
    <t>weber.laszlo@simonyi.sulinet.hu</t>
  </si>
  <si>
    <t>Széchenyi István Idegenforgalmi, Vendéglátóipari Szakközépiskola és Szakiskolája</t>
  </si>
  <si>
    <t>Kós Károly Építő-, Fa- és Szolgáltatóipari Tagiskolája</t>
  </si>
  <si>
    <t>Trefort Ágoston Műszaki Tagiskolája</t>
  </si>
  <si>
    <t>Zwack József Kereskedelmi és Vendéglátóipari Tagiskolája</t>
  </si>
  <si>
    <t>Általános Iskola és Középiskola, Wattay Középiskola és Szakiskolája</t>
  </si>
  <si>
    <t>Vári Szabó István Szakközépiskolája, Szakiskolája és Kollégiuma</t>
  </si>
  <si>
    <t>Szegedi Szolgáltatási Középiskola és Szakiskola Kossuth Zsuzsanna Egészségügyi és Könnyűipari Tagintézménye</t>
  </si>
  <si>
    <t>nemethpeter@juropnet.hu</t>
  </si>
  <si>
    <t>montenuovo@boly.hu</t>
  </si>
  <si>
    <t>barkoczi@kanizsay.sulinet.hu</t>
  </si>
  <si>
    <t>Ganz Ábrahám és Munkácsy Mihály Szakközépiskola és Szakiskola</t>
  </si>
  <si>
    <t>Gasparich út 27.</t>
  </si>
  <si>
    <t>Kajári Attila</t>
  </si>
  <si>
    <t>kajari.ganz-munkacsy.szki@zelkanet.hu</t>
  </si>
  <si>
    <t>szabom@than.sulinet.hu</t>
  </si>
  <si>
    <t>pakata@arany-epuletgepesz.sulinet.hu</t>
  </si>
  <si>
    <t>erdelyine@trefort-saujhely.sulinet.hu</t>
  </si>
  <si>
    <t>facsar@freemail.hu</t>
  </si>
  <si>
    <t>szaksuli@citromail.hu</t>
  </si>
  <si>
    <t>konizsu50@gmail.com</t>
  </si>
  <si>
    <t>beatrixm@citromail.hu</t>
  </si>
  <si>
    <t>admin@tmszi.sulinet.hu</t>
  </si>
  <si>
    <t>vargal49@gmail.com</t>
  </si>
  <si>
    <t>nyironeeva@freemail.hu</t>
  </si>
  <si>
    <t>Arany János Református Gimnázium, Szakképző Iskola és Diákotthon</t>
  </si>
  <si>
    <t>Hősök tere 6.</t>
  </si>
  <si>
    <t>Schleisz-Bognár Péter</t>
  </si>
  <si>
    <t>sbognarp@freemail,hu; sbp@ajrg.hu</t>
  </si>
  <si>
    <t>Száraznád Nevelési-Oktatási Központ</t>
  </si>
  <si>
    <t>Pattogós utca 6-8.</t>
  </si>
  <si>
    <t>Jámborné Kormos Györgyi</t>
  </si>
  <si>
    <t>info@szaraznad.hu</t>
  </si>
  <si>
    <t>Handler Nándor Szakképző Iskola</t>
  </si>
  <si>
    <t>Sopron</t>
  </si>
  <si>
    <t>Halász u. 9-15.</t>
  </si>
  <si>
    <t>Takács Éva</t>
  </si>
  <si>
    <t>handler@sopron.hu</t>
  </si>
  <si>
    <t>Csepeli Vendéglátóipari Szakközépiskola és Szakiskola</t>
  </si>
  <si>
    <t>Petőfi tér 1.</t>
  </si>
  <si>
    <t>Gáti Csilla</t>
  </si>
  <si>
    <t>csgaticsepven@gmail.com</t>
  </si>
  <si>
    <t>Reguly Antal Szakkpző Iskola és Kollégium</t>
  </si>
  <si>
    <t>Zirc</t>
  </si>
  <si>
    <t>Alkotmány út 16.</t>
  </si>
  <si>
    <t>Gombás Mária</t>
  </si>
  <si>
    <t>qmarya@freemail.hu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</si>
</sst>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 ;[Red]\-0\ 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7.1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9.25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 quotePrefix="1">
      <alignment vertical="top" wrapText="1"/>
    </xf>
    <xf numFmtId="0" fontId="0" fillId="0" borderId="10" xfId="0" applyFont="1" applyFill="1" applyBorder="1" applyAlignment="1">
      <alignment vertical="center" wrapText="1"/>
    </xf>
    <xf numFmtId="0" fontId="2" fillId="0" borderId="10" xfId="43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Tantárgyankénti eloszlás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5"/>
          <c:y val="0.2635"/>
          <c:w val="0.7445"/>
          <c:h val="0.4765"/>
        </c:manualLayout>
      </c:layout>
      <c:pie3DChart>
        <c:varyColors val="1"/>
        <c:ser>
          <c:idx val="0"/>
          <c:order val="0"/>
          <c:tx>
            <c:strRef>
              <c:f>Nevezés!$I$2:$L$2</c:f>
              <c:strCache>
                <c:ptCount val="1"/>
                <c:pt idx="0">
                  <c:v>Irodalom - Magyar nyelv és helyesírás Matematika - Fizika Számítástechnika Történelem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Nevezés!$I$2:$L$2</c:f>
              <c:strCache>
                <c:ptCount val="4"/>
                <c:pt idx="0">
                  <c:v>Irodalom - Magyar nyelv és helyesírás</c:v>
                </c:pt>
                <c:pt idx="1">
                  <c:v>Matematika - Fizika</c:v>
                </c:pt>
                <c:pt idx="2">
                  <c:v>Számítástechnika</c:v>
                </c:pt>
                <c:pt idx="3">
                  <c:v>Történelem</c:v>
                </c:pt>
              </c:strCache>
            </c:strRef>
          </c:cat>
          <c:val>
            <c:numRef>
              <c:f>Nevezés!$I$183:$L$183</c:f>
              <c:numCache>
                <c:ptCount val="4"/>
                <c:pt idx="0">
                  <c:v>1290</c:v>
                </c:pt>
                <c:pt idx="1">
                  <c:v>1778</c:v>
                </c:pt>
                <c:pt idx="2">
                  <c:v>1108</c:v>
                </c:pt>
                <c:pt idx="3">
                  <c:v>1111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525"/>
          <c:w val="1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Tantárgyankénti jelentkezés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08075"/>
          <c:w val="0.971"/>
          <c:h val="0.84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Nevezés!$B$186</c:f>
              <c:strCache>
                <c:ptCount val="1"/>
                <c:pt idx="0">
                  <c:v>Dél-Alföld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Nevezés!$I$2:$L$2</c:f>
              <c:strCache>
                <c:ptCount val="4"/>
                <c:pt idx="0">
                  <c:v>Irodalom - Magyar nyelv és helyesírás</c:v>
                </c:pt>
                <c:pt idx="1">
                  <c:v>Matematika - Fizika</c:v>
                </c:pt>
                <c:pt idx="2">
                  <c:v>Számítástechnika</c:v>
                </c:pt>
                <c:pt idx="3">
                  <c:v>Történelem</c:v>
                </c:pt>
              </c:strCache>
            </c:strRef>
          </c:cat>
          <c:val>
            <c:numRef>
              <c:f>Nevezés!$I$186:$L$186</c:f>
              <c:numCache>
                <c:ptCount val="4"/>
                <c:pt idx="0">
                  <c:v>175</c:v>
                </c:pt>
                <c:pt idx="1">
                  <c:v>250</c:v>
                </c:pt>
                <c:pt idx="2">
                  <c:v>173</c:v>
                </c:pt>
                <c:pt idx="3">
                  <c:v>181</c:v>
                </c:pt>
              </c:numCache>
            </c:numRef>
          </c:val>
        </c:ser>
        <c:ser>
          <c:idx val="1"/>
          <c:order val="1"/>
          <c:tx>
            <c:strRef>
              <c:f>Nevezés!$B$187</c:f>
              <c:strCache>
                <c:ptCount val="1"/>
                <c:pt idx="0">
                  <c:v>Dél-Dunántúl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Nevezés!$I$187:$L$187</c:f>
              <c:numCache>
                <c:ptCount val="4"/>
                <c:pt idx="0">
                  <c:v>223</c:v>
                </c:pt>
                <c:pt idx="1">
                  <c:v>217</c:v>
                </c:pt>
                <c:pt idx="2">
                  <c:v>131</c:v>
                </c:pt>
                <c:pt idx="3">
                  <c:v>158</c:v>
                </c:pt>
              </c:numCache>
            </c:numRef>
          </c:val>
        </c:ser>
        <c:ser>
          <c:idx val="2"/>
          <c:order val="2"/>
          <c:tx>
            <c:strRef>
              <c:f>Nevezés!$B$188</c:f>
              <c:strCache>
                <c:ptCount val="1"/>
                <c:pt idx="0">
                  <c:v>Észak-Alföld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Nevezés!$I$188:$L$188</c:f>
              <c:numCache>
                <c:ptCount val="4"/>
                <c:pt idx="0">
                  <c:v>272</c:v>
                </c:pt>
                <c:pt idx="1">
                  <c:v>398</c:v>
                </c:pt>
                <c:pt idx="2">
                  <c:v>204</c:v>
                </c:pt>
                <c:pt idx="3">
                  <c:v>164</c:v>
                </c:pt>
              </c:numCache>
            </c:numRef>
          </c:val>
        </c:ser>
        <c:ser>
          <c:idx val="3"/>
          <c:order val="3"/>
          <c:tx>
            <c:strRef>
              <c:f>Nevezés!$B$189</c:f>
              <c:strCache>
                <c:ptCount val="1"/>
                <c:pt idx="0">
                  <c:v>Észak-Magyarország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Nevezés!$I$189:$L$189</c:f>
              <c:numCache>
                <c:ptCount val="4"/>
                <c:pt idx="0">
                  <c:v>182</c:v>
                </c:pt>
                <c:pt idx="1">
                  <c:v>199</c:v>
                </c:pt>
                <c:pt idx="2">
                  <c:v>228</c:v>
                </c:pt>
                <c:pt idx="3">
                  <c:v>147</c:v>
                </c:pt>
              </c:numCache>
            </c:numRef>
          </c:val>
        </c:ser>
        <c:ser>
          <c:idx val="4"/>
          <c:order val="4"/>
          <c:tx>
            <c:strRef>
              <c:f>Nevezés!$B$190</c:f>
              <c:strCache>
                <c:ptCount val="1"/>
                <c:pt idx="0">
                  <c:v>Közép-Dunántúl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Nevezés!$I$190:$L$190</c:f>
              <c:numCache>
                <c:ptCount val="4"/>
                <c:pt idx="0">
                  <c:v>138</c:v>
                </c:pt>
                <c:pt idx="1">
                  <c:v>238</c:v>
                </c:pt>
                <c:pt idx="2">
                  <c:v>139</c:v>
                </c:pt>
                <c:pt idx="3">
                  <c:v>137</c:v>
                </c:pt>
              </c:numCache>
            </c:numRef>
          </c:val>
        </c:ser>
        <c:ser>
          <c:idx val="5"/>
          <c:order val="5"/>
          <c:tx>
            <c:strRef>
              <c:f>Nevezés!$B$191</c:f>
              <c:strCache>
                <c:ptCount val="1"/>
                <c:pt idx="0">
                  <c:v>Közép-Magyarország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Nevezés!$I$191:$L$191</c:f>
              <c:numCache>
                <c:ptCount val="4"/>
                <c:pt idx="0">
                  <c:v>146</c:v>
                </c:pt>
                <c:pt idx="1">
                  <c:v>201</c:v>
                </c:pt>
                <c:pt idx="2">
                  <c:v>132</c:v>
                </c:pt>
                <c:pt idx="3">
                  <c:v>144</c:v>
                </c:pt>
              </c:numCache>
            </c:numRef>
          </c:val>
        </c:ser>
        <c:ser>
          <c:idx val="6"/>
          <c:order val="6"/>
          <c:tx>
            <c:strRef>
              <c:f>Nevezés!$B$192</c:f>
              <c:strCache>
                <c:ptCount val="1"/>
                <c:pt idx="0">
                  <c:v>Nyugat-Dunántúl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Nevezés!$I$192:$L$192</c:f>
              <c:numCache>
                <c:ptCount val="4"/>
                <c:pt idx="0">
                  <c:v>154</c:v>
                </c:pt>
                <c:pt idx="1">
                  <c:v>275</c:v>
                </c:pt>
                <c:pt idx="2">
                  <c:v>101</c:v>
                </c:pt>
                <c:pt idx="3">
                  <c:v>180</c:v>
                </c:pt>
              </c:numCache>
            </c:numRef>
          </c:val>
        </c:ser>
        <c:overlap val="100"/>
        <c:axId val="26061792"/>
        <c:axId val="33229537"/>
      </c:barChart>
      <c:catAx>
        <c:axId val="26061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Tantárgy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29537"/>
        <c:crossesAt val="0"/>
        <c:auto val="1"/>
        <c:lblOffset val="100"/>
        <c:tickLblSkip val="1"/>
        <c:noMultiLvlLbl val="0"/>
      </c:catAx>
      <c:valAx>
        <c:axId val="3322953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Létszám</a:t>
                </a:r>
              </a:p>
            </c:rich>
          </c:tx>
          <c:layout>
            <c:manualLayout>
              <c:xMode val="factor"/>
              <c:yMode val="factor"/>
              <c:x val="0.002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61792"/>
        <c:crossesAt val="1"/>
        <c:crossBetween val="between"/>
        <c:dispUnits/>
        <c:majorUnit val="25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5775"/>
          <c:w val="0.999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Nevezés régiónként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10575"/>
          <c:w val="0.97025"/>
          <c:h val="0.767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Nevezés!$I$2</c:f>
              <c:strCache>
                <c:ptCount val="1"/>
                <c:pt idx="0">
                  <c:v>Irodalom - Magyar nyelv és helyesírás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Nevezés!$B$186:$B$192</c:f>
              <c:strCache>
                <c:ptCount val="7"/>
                <c:pt idx="0">
                  <c:v>Dél-Alföld</c:v>
                </c:pt>
                <c:pt idx="1">
                  <c:v>Dél-Dunántúl</c:v>
                </c:pt>
                <c:pt idx="2">
                  <c:v>Észak-Alföld</c:v>
                </c:pt>
                <c:pt idx="3">
                  <c:v>Észak-Magyarország</c:v>
                </c:pt>
                <c:pt idx="4">
                  <c:v>Közép-Dunántúl</c:v>
                </c:pt>
                <c:pt idx="5">
                  <c:v>Közép-Magyarország</c:v>
                </c:pt>
                <c:pt idx="6">
                  <c:v>Nyugat-Dunántúl</c:v>
                </c:pt>
              </c:strCache>
            </c:strRef>
          </c:cat>
          <c:val>
            <c:numRef>
              <c:f>Nevezés!$I$186:$I$192</c:f>
              <c:numCache>
                <c:ptCount val="7"/>
                <c:pt idx="0">
                  <c:v>175</c:v>
                </c:pt>
                <c:pt idx="1">
                  <c:v>223</c:v>
                </c:pt>
                <c:pt idx="2">
                  <c:v>272</c:v>
                </c:pt>
                <c:pt idx="3">
                  <c:v>182</c:v>
                </c:pt>
                <c:pt idx="4">
                  <c:v>138</c:v>
                </c:pt>
                <c:pt idx="5">
                  <c:v>146</c:v>
                </c:pt>
                <c:pt idx="6">
                  <c:v>154</c:v>
                </c:pt>
              </c:numCache>
            </c:numRef>
          </c:val>
        </c:ser>
        <c:ser>
          <c:idx val="3"/>
          <c:order val="1"/>
          <c:tx>
            <c:strRef>
              <c:f>Nevezés!$J$2</c:f>
              <c:strCache>
                <c:ptCount val="1"/>
                <c:pt idx="0">
                  <c:v>Matematika - Fizika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Nevezés!$B$186:$B$192</c:f>
              <c:strCache>
                <c:ptCount val="7"/>
                <c:pt idx="0">
                  <c:v>Dél-Alföld</c:v>
                </c:pt>
                <c:pt idx="1">
                  <c:v>Dél-Dunántúl</c:v>
                </c:pt>
                <c:pt idx="2">
                  <c:v>Észak-Alföld</c:v>
                </c:pt>
                <c:pt idx="3">
                  <c:v>Észak-Magyarország</c:v>
                </c:pt>
                <c:pt idx="4">
                  <c:v>Közép-Dunántúl</c:v>
                </c:pt>
                <c:pt idx="5">
                  <c:v>Közép-Magyarország</c:v>
                </c:pt>
                <c:pt idx="6">
                  <c:v>Nyugat-Dunántúl</c:v>
                </c:pt>
              </c:strCache>
            </c:strRef>
          </c:cat>
          <c:val>
            <c:numRef>
              <c:f>Nevezés!$J$186:$J$192</c:f>
              <c:numCache>
                <c:ptCount val="7"/>
                <c:pt idx="0">
                  <c:v>250</c:v>
                </c:pt>
                <c:pt idx="1">
                  <c:v>217</c:v>
                </c:pt>
                <c:pt idx="2">
                  <c:v>398</c:v>
                </c:pt>
                <c:pt idx="3">
                  <c:v>199</c:v>
                </c:pt>
                <c:pt idx="4">
                  <c:v>238</c:v>
                </c:pt>
                <c:pt idx="5">
                  <c:v>201</c:v>
                </c:pt>
                <c:pt idx="6">
                  <c:v>275</c:v>
                </c:pt>
              </c:numCache>
            </c:numRef>
          </c:val>
        </c:ser>
        <c:ser>
          <c:idx val="4"/>
          <c:order val="2"/>
          <c:tx>
            <c:strRef>
              <c:f>Nevezés!$K$2</c:f>
              <c:strCache>
                <c:ptCount val="1"/>
                <c:pt idx="0">
                  <c:v>Számítástechnika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Nevezés!$B$186:$B$192</c:f>
              <c:strCache>
                <c:ptCount val="7"/>
                <c:pt idx="0">
                  <c:v>Dél-Alföld</c:v>
                </c:pt>
                <c:pt idx="1">
                  <c:v>Dél-Dunántúl</c:v>
                </c:pt>
                <c:pt idx="2">
                  <c:v>Észak-Alföld</c:v>
                </c:pt>
                <c:pt idx="3">
                  <c:v>Észak-Magyarország</c:v>
                </c:pt>
                <c:pt idx="4">
                  <c:v>Közép-Dunántúl</c:v>
                </c:pt>
                <c:pt idx="5">
                  <c:v>Közép-Magyarország</c:v>
                </c:pt>
                <c:pt idx="6">
                  <c:v>Nyugat-Dunántúl</c:v>
                </c:pt>
              </c:strCache>
            </c:strRef>
          </c:cat>
          <c:val>
            <c:numRef>
              <c:f>Nevezés!$K$186:$K$192</c:f>
              <c:numCache>
                <c:ptCount val="7"/>
                <c:pt idx="0">
                  <c:v>173</c:v>
                </c:pt>
                <c:pt idx="1">
                  <c:v>131</c:v>
                </c:pt>
                <c:pt idx="2">
                  <c:v>204</c:v>
                </c:pt>
                <c:pt idx="3">
                  <c:v>228</c:v>
                </c:pt>
                <c:pt idx="4">
                  <c:v>139</c:v>
                </c:pt>
                <c:pt idx="5">
                  <c:v>132</c:v>
                </c:pt>
                <c:pt idx="6">
                  <c:v>101</c:v>
                </c:pt>
              </c:numCache>
            </c:numRef>
          </c:val>
        </c:ser>
        <c:ser>
          <c:idx val="5"/>
          <c:order val="3"/>
          <c:tx>
            <c:strRef>
              <c:f>Nevezés!$L$2</c:f>
              <c:strCache>
                <c:ptCount val="1"/>
                <c:pt idx="0">
                  <c:v>Történelem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Nevezés!$B$186:$B$192</c:f>
              <c:strCache>
                <c:ptCount val="7"/>
                <c:pt idx="0">
                  <c:v>Dél-Alföld</c:v>
                </c:pt>
                <c:pt idx="1">
                  <c:v>Dél-Dunántúl</c:v>
                </c:pt>
                <c:pt idx="2">
                  <c:v>Észak-Alföld</c:v>
                </c:pt>
                <c:pt idx="3">
                  <c:v>Észak-Magyarország</c:v>
                </c:pt>
                <c:pt idx="4">
                  <c:v>Közép-Dunántúl</c:v>
                </c:pt>
                <c:pt idx="5">
                  <c:v>Közép-Magyarország</c:v>
                </c:pt>
                <c:pt idx="6">
                  <c:v>Nyugat-Dunántúl</c:v>
                </c:pt>
              </c:strCache>
            </c:strRef>
          </c:cat>
          <c:val>
            <c:numRef>
              <c:f>Nevezés!$L$186:$L$192</c:f>
              <c:numCache>
                <c:ptCount val="7"/>
                <c:pt idx="0">
                  <c:v>181</c:v>
                </c:pt>
                <c:pt idx="1">
                  <c:v>158</c:v>
                </c:pt>
                <c:pt idx="2">
                  <c:v>164</c:v>
                </c:pt>
                <c:pt idx="3">
                  <c:v>147</c:v>
                </c:pt>
                <c:pt idx="4">
                  <c:v>137</c:v>
                </c:pt>
                <c:pt idx="5">
                  <c:v>144</c:v>
                </c:pt>
                <c:pt idx="6">
                  <c:v>180</c:v>
                </c:pt>
              </c:numCache>
            </c:numRef>
          </c:val>
        </c:ser>
        <c:overlap val="100"/>
        <c:axId val="30630378"/>
        <c:axId val="7237947"/>
      </c:barChart>
      <c:catAx>
        <c:axId val="30630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Régió</a:t>
                </a:r>
              </a:p>
            </c:rich>
          </c:tx>
          <c:layout>
            <c:manualLayout>
              <c:xMode val="factor"/>
              <c:yMode val="factor"/>
              <c:x val="-0.003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37947"/>
        <c:crosses val="autoZero"/>
        <c:auto val="1"/>
        <c:lblOffset val="100"/>
        <c:tickLblSkip val="1"/>
        <c:noMultiLvlLbl val="0"/>
      </c:catAx>
      <c:valAx>
        <c:axId val="7237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Létszám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30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4975"/>
          <c:w val="0.99275"/>
          <c:h val="0.0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581650"/>
    <xdr:graphicFrame>
      <xdr:nvGraphicFramePr>
        <xdr:cNvPr id="1" name="Shape 1025"/>
        <xdr:cNvGraphicFramePr/>
      </xdr:nvGraphicFramePr>
      <xdr:xfrm>
        <a:off x="0" y="0"/>
        <a:ext cx="930592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sl840216@t-online.hu" TargetMode="External" /><Relationship Id="rId2" Type="http://schemas.openxmlformats.org/officeDocument/2006/relationships/hyperlink" Target="mailto:kriszpap@gmail.com" TargetMode="External" /><Relationship Id="rId3" Type="http://schemas.openxmlformats.org/officeDocument/2006/relationships/hyperlink" Target="mailto:judit.czegledi@gmail.com" TargetMode="External" /><Relationship Id="rId4" Type="http://schemas.openxmlformats.org/officeDocument/2006/relationships/hyperlink" Target="mailto:kardosne.mariann@gmail.com" TargetMode="External" /><Relationship Id="rId5" Type="http://schemas.openxmlformats.org/officeDocument/2006/relationships/hyperlink" Target="mailto:lestarp@hu.inter.net" TargetMode="External" /><Relationship Id="rId6" Type="http://schemas.openxmlformats.org/officeDocument/2006/relationships/hyperlink" Target="mailto:pemartus1@freemail.hu" TargetMode="External" /><Relationship Id="rId7" Type="http://schemas.openxmlformats.org/officeDocument/2006/relationships/hyperlink" Target="mailto:vayig@freemail.hu" TargetMode="External" /><Relationship Id="rId8" Type="http://schemas.openxmlformats.org/officeDocument/2006/relationships/hyperlink" Target="mailto:peliandras@freemail.hu" TargetMode="External" /><Relationship Id="rId9" Type="http://schemas.openxmlformats.org/officeDocument/2006/relationships/hyperlink" Target="mailto:ildisara@fibermail.hu" TargetMode="External" /><Relationship Id="rId10" Type="http://schemas.openxmlformats.org/officeDocument/2006/relationships/hyperlink" Target="mailto:buban.laszlo@vipmail.hu" TargetMode="External" /><Relationship Id="rId11" Type="http://schemas.openxmlformats.org/officeDocument/2006/relationships/hyperlink" Target="mailto:peace13@freemail.hu" TargetMode="External" /><Relationship Id="rId12" Type="http://schemas.openxmlformats.org/officeDocument/2006/relationships/hyperlink" Target="mailto:surireni@gmail.com" TargetMode="External" /><Relationship Id="rId13" Type="http://schemas.openxmlformats.org/officeDocument/2006/relationships/hyperlink" Target="mailto:gaborla@t-online.hu" TargetMode="External" /><Relationship Id="rId14" Type="http://schemas.openxmlformats.org/officeDocument/2006/relationships/hyperlink" Target="mailto:jfarmasi@gmail.com" TargetMode="External" /><Relationship Id="rId15" Type="http://schemas.openxmlformats.org/officeDocument/2006/relationships/hyperlink" Target="mailto:veresb@citromail.hu" TargetMode="External" /><Relationship Id="rId16" Type="http://schemas.openxmlformats.org/officeDocument/2006/relationships/hyperlink" Target="mailto:ivanyi.balint@wigner.sulinet.hu" TargetMode="External" /><Relationship Id="rId17" Type="http://schemas.openxmlformats.org/officeDocument/2006/relationships/hyperlink" Target="mailto:jasinkane@povolnyf.sulinet.hu" TargetMode="External" /><Relationship Id="rId18" Type="http://schemas.openxmlformats.org/officeDocument/2006/relationships/hyperlink" Target="mailto:karpatim@kliszi.sulinet.hu" TargetMode="External" /><Relationship Id="rId19" Type="http://schemas.openxmlformats.org/officeDocument/2006/relationships/hyperlink" Target="mailto:titkar@verespgsz-buj.sulinet.hu" TargetMode="External" /><Relationship Id="rId20" Type="http://schemas.openxmlformats.org/officeDocument/2006/relationships/hyperlink" Target="mailto:tothumfaktum@gmail.com" TargetMode="External" /><Relationship Id="rId21" Type="http://schemas.openxmlformats.org/officeDocument/2006/relationships/hyperlink" Target="mailto:rehova@gmail.com" TargetMode="External" /><Relationship Id="rId22" Type="http://schemas.openxmlformats.org/officeDocument/2006/relationships/hyperlink" Target="mailto:dodekaeder@freemail.hu" TargetMode="External" /><Relationship Id="rId23" Type="http://schemas.openxmlformats.org/officeDocument/2006/relationships/hyperlink" Target="mailto:bercsenyi@bercsenyi.eu" TargetMode="External" /><Relationship Id="rId24" Type="http://schemas.openxmlformats.org/officeDocument/2006/relationships/hyperlink" Target="mailto:jozsuzsa@ybleszi.sulinet.hu" TargetMode="External" /><Relationship Id="rId25" Type="http://schemas.openxmlformats.org/officeDocument/2006/relationships/hyperlink" Target="mailto:huszti@oveges.hu" TargetMode="External" /><Relationship Id="rId26" Type="http://schemas.openxmlformats.org/officeDocument/2006/relationships/hyperlink" Target="mailto:guran3@citromail.hu" TargetMode="External" /><Relationship Id="rId27" Type="http://schemas.openxmlformats.org/officeDocument/2006/relationships/hyperlink" Target="mailto:erdelyine@trefort-saujhely.sulinet.hu" TargetMode="External" /><Relationship Id="rId28" Type="http://schemas.openxmlformats.org/officeDocument/2006/relationships/hyperlink" Target="mailto:keri@keri-tbanya.sulinet.hu" TargetMode="External" /><Relationship Id="rId29" Type="http://schemas.openxmlformats.org/officeDocument/2006/relationships/hyperlink" Target="mailto:ntunde@sef.hu" TargetMode="External" /><Relationship Id="rId30" Type="http://schemas.openxmlformats.org/officeDocument/2006/relationships/hyperlink" Target="mailto:demeterist@vipmail.hu" TargetMode="External" /><Relationship Id="rId31" Type="http://schemas.openxmlformats.org/officeDocument/2006/relationships/hyperlink" Target="mailto:szakiskola@gardonyi-szfv.sulinet.hu" TargetMode="External" /><Relationship Id="rId32" Type="http://schemas.openxmlformats.org/officeDocument/2006/relationships/hyperlink" Target="mailto:ede40@freemail.hu" TargetMode="External" /><Relationship Id="rId33" Type="http://schemas.openxmlformats.org/officeDocument/2006/relationships/hyperlink" Target="mailto:gmariett@gmail.com" TargetMode="External" /><Relationship Id="rId34" Type="http://schemas.openxmlformats.org/officeDocument/2006/relationships/hyperlink" Target="mailto:hollosne@pc1.krudy-szeged.sulinet.hu" TargetMode="External" /><Relationship Id="rId35" Type="http://schemas.openxmlformats.org/officeDocument/2006/relationships/hyperlink" Target="mailto:pmolli@irinyi-debr.sulinet.hu" TargetMode="External" /><Relationship Id="rId36" Type="http://schemas.openxmlformats.org/officeDocument/2006/relationships/hyperlink" Target="mailto:sfo@freemail.hu" TargetMode="External" /><Relationship Id="rId37" Type="http://schemas.openxmlformats.org/officeDocument/2006/relationships/hyperlink" Target="mailto:brazdazsolt@gmail.com" TargetMode="External" /><Relationship Id="rId38" Type="http://schemas.openxmlformats.org/officeDocument/2006/relationships/hyperlink" Target="mailto:ppisti@nagylaszlo-khegyes.sulinet.hu" TargetMode="External" /><Relationship Id="rId39" Type="http://schemas.openxmlformats.org/officeDocument/2006/relationships/hyperlink" Target="mailto:mihalik@bocskai-hszob.sulinet.hu" TargetMode="External" /><Relationship Id="rId40" Type="http://schemas.openxmlformats.org/officeDocument/2006/relationships/hyperlink" Target="mailto:adminisztrator@klapkagy.sulinet.hu" TargetMode="External" /><Relationship Id="rId41" Type="http://schemas.openxmlformats.org/officeDocument/2006/relationships/hyperlink" Target="mailto:montenuovo@boly.hu" TargetMode="External" /><Relationship Id="rId42" Type="http://schemas.openxmlformats.org/officeDocument/2006/relationships/hyperlink" Target="mailto:martonbubus@vipmail.hu" TargetMode="External" /><Relationship Id="rId43" Type="http://schemas.openxmlformats.org/officeDocument/2006/relationships/hyperlink" Target="mailto:sandor.matyas@medgyaszay.sulinet.hu;somlaiagi@gmail.com" TargetMode="External" /><Relationship Id="rId44" Type="http://schemas.openxmlformats.org/officeDocument/2006/relationships/hyperlink" Target="mailto:szilasi.eva@sisy.hu" TargetMode="External" /><Relationship Id="rId45" Type="http://schemas.openxmlformats.org/officeDocument/2006/relationships/hyperlink" Target="mailto:kk@kossuth-csorna.sulinet.hu" TargetMode="External" /><Relationship Id="rId46" Type="http://schemas.openxmlformats.org/officeDocument/2006/relationships/hyperlink" Target="mailto:kgabildi@freemail.hu" TargetMode="External" /><Relationship Id="rId47" Type="http://schemas.openxmlformats.org/officeDocument/2006/relationships/hyperlink" Target="mailto:wery.julia@gmail.com" TargetMode="External" /><Relationship Id="rId48" Type="http://schemas.openxmlformats.org/officeDocument/2006/relationships/hyperlink" Target="mailto:kvsz@ker-st.sulinet.hu" TargetMode="External" /><Relationship Id="rId49" Type="http://schemas.openxmlformats.org/officeDocument/2006/relationships/hyperlink" Target="mailto:linci52@t-online.hu" TargetMode="External" /><Relationship Id="rId50" Type="http://schemas.openxmlformats.org/officeDocument/2006/relationships/hyperlink" Target="mailto:djp@tvn.hu" TargetMode="External" /><Relationship Id="rId51" Type="http://schemas.openxmlformats.org/officeDocument/2006/relationships/hyperlink" Target="mailto:eotvosbere@gmail.com" TargetMode="External" /><Relationship Id="rId52" Type="http://schemas.openxmlformats.org/officeDocument/2006/relationships/hyperlink" Target="mailto:ruszeva@chello.hu" TargetMode="External" /><Relationship Id="rId53" Type="http://schemas.openxmlformats.org/officeDocument/2006/relationships/hyperlink" Target="mailto:szmari5858@freemail.hu" TargetMode="External" /><Relationship Id="rId54" Type="http://schemas.openxmlformats.org/officeDocument/2006/relationships/hyperlink" Target="mailto:szom.icu@gmail.com" TargetMode="External" /><Relationship Id="rId55" Type="http://schemas.openxmlformats.org/officeDocument/2006/relationships/hyperlink" Target="mailto:weimann@elmki.sulinet.hu" TargetMode="External" /><Relationship Id="rId56" Type="http://schemas.openxmlformats.org/officeDocument/2006/relationships/hyperlink" Target="mailto:info@vacim-szfvar.sulinet.hu" TargetMode="External" /><Relationship Id="rId57" Type="http://schemas.openxmlformats.org/officeDocument/2006/relationships/hyperlink" Target="mailto:haromi@pr.hu" TargetMode="External" /><Relationship Id="rId58" Type="http://schemas.openxmlformats.org/officeDocument/2006/relationships/hyperlink" Target="mailto:picibe@gmail.com" TargetMode="External" /><Relationship Id="rId59" Type="http://schemas.openxmlformats.org/officeDocument/2006/relationships/hyperlink" Target="mailto:dolgos.tiborne@keri-szhely.sulinet.hu" TargetMode="External" /><Relationship Id="rId60" Type="http://schemas.openxmlformats.org/officeDocument/2006/relationships/hyperlink" Target="mailto:gymagdii@gmail.com;anikkati@gmail.com" TargetMode="External" /><Relationship Id="rId61" Type="http://schemas.openxmlformats.org/officeDocument/2006/relationships/hyperlink" Target="mailto:gal@papaiszakkepzo.sulinet.hu" TargetMode="External" /><Relationship Id="rId62" Type="http://schemas.openxmlformats.org/officeDocument/2006/relationships/hyperlink" Target="mailto:admin@tmszi.sulinet.hu" TargetMode="External" /><Relationship Id="rId63" Type="http://schemas.openxmlformats.org/officeDocument/2006/relationships/hyperlink" Target="mailto:flidi@citromail.hu" TargetMode="External" /><Relationship Id="rId64" Type="http://schemas.openxmlformats.org/officeDocument/2006/relationships/hyperlink" Target="mailto:vargal49@gmail.com" TargetMode="External" /><Relationship Id="rId65" Type="http://schemas.openxmlformats.org/officeDocument/2006/relationships/hyperlink" Target="mailto:jelosz@freemail.hu" TargetMode="External" /><Relationship Id="rId66" Type="http://schemas.openxmlformats.org/officeDocument/2006/relationships/hyperlink" Target="mailto:wsfranci@gmail.com" TargetMode="External" /><Relationship Id="rId67" Type="http://schemas.openxmlformats.org/officeDocument/2006/relationships/hyperlink" Target="mailto:vargane.erzsebet@kik-tokaj.hu" TargetMode="External" /><Relationship Id="rId68" Type="http://schemas.openxmlformats.org/officeDocument/2006/relationships/hyperlink" Target="mailto:isd@freemail.hu" TargetMode="External" /><Relationship Id="rId69" Type="http://schemas.openxmlformats.org/officeDocument/2006/relationships/hyperlink" Target="mailto:tanka.agnes@szondi-bgy.sulinet.hu" TargetMode="External" /><Relationship Id="rId70" Type="http://schemas.openxmlformats.org/officeDocument/2006/relationships/hyperlink" Target="mailto:zsuzsanna.palko@gmail.com" TargetMode="External" /><Relationship Id="rId71" Type="http://schemas.openxmlformats.org/officeDocument/2006/relationships/hyperlink" Target="mailto:beatrixm@citromail.hu" TargetMode="External" /><Relationship Id="rId72" Type="http://schemas.openxmlformats.org/officeDocument/2006/relationships/hyperlink" Target="mailto:igh@keri-szolnok.sulinet.hu" TargetMode="External" /><Relationship Id="rId73" Type="http://schemas.openxmlformats.org/officeDocument/2006/relationships/hyperlink" Target="mailto:kisgergely@server.bgszi.sulinet.hu" TargetMode="External" /><Relationship Id="rId74" Type="http://schemas.openxmlformats.org/officeDocument/2006/relationships/hyperlink" Target="mailto:porneczi@palffy.hu" TargetMode="External" /><Relationship Id="rId75" Type="http://schemas.openxmlformats.org/officeDocument/2006/relationships/hyperlink" Target="mailto:muszaki-cegled@mail.eol.hu" TargetMode="External" /><Relationship Id="rId76" Type="http://schemas.openxmlformats.org/officeDocument/2006/relationships/hyperlink" Target="mailto:ronkai.marianna@dobosvsz.sulinet.hu" TargetMode="External" /><Relationship Id="rId77" Type="http://schemas.openxmlformats.org/officeDocument/2006/relationships/hyperlink" Target="mailto:konizsu50@gmail.com" TargetMode="External" /><Relationship Id="rId78" Type="http://schemas.openxmlformats.org/officeDocument/2006/relationships/hyperlink" Target="mailto:kispeterek@gmail.com" TargetMode="External" /><Relationship Id="rId79" Type="http://schemas.openxmlformats.org/officeDocument/2006/relationships/hyperlink" Target="mailto:ezsoda@citromail.hu" TargetMode="External" /><Relationship Id="rId80" Type="http://schemas.openxmlformats.org/officeDocument/2006/relationships/hyperlink" Target="mailto:agnesdonko21@gmail.com" TargetMode="External" /><Relationship Id="rId81" Type="http://schemas.openxmlformats.org/officeDocument/2006/relationships/hyperlink" Target="mailto:suli5945@gmail.com" TargetMode="External" /><Relationship Id="rId82" Type="http://schemas.openxmlformats.org/officeDocument/2006/relationships/hyperlink" Target="mailto:cellszaksuli@cellkabel.hu" TargetMode="External" /><Relationship Id="rId83" Type="http://schemas.openxmlformats.org/officeDocument/2006/relationships/hyperlink" Target="mailto:kinizsisuli@kinizsi-kap.sulinet.hu" TargetMode="External" /><Relationship Id="rId84" Type="http://schemas.openxmlformats.org/officeDocument/2006/relationships/hyperlink" Target="mailto:aniko967@gmail.com" TargetMode="External" /><Relationship Id="rId85" Type="http://schemas.openxmlformats.org/officeDocument/2006/relationships/hyperlink" Target="mailto:sztpmariann@lukacs-gyor.sulinet.hu" TargetMode="External" /><Relationship Id="rId86" Type="http://schemas.openxmlformats.org/officeDocument/2006/relationships/hyperlink" Target="mailto:czifrah@blathy-tata.sulinet.hu" TargetMode="External" /><Relationship Id="rId87" Type="http://schemas.openxmlformats.org/officeDocument/2006/relationships/hyperlink" Target="mailto:csihatagint@gmail.com" TargetMode="External" /><Relationship Id="rId88" Type="http://schemas.openxmlformats.org/officeDocument/2006/relationships/hyperlink" Target="mailto:banyaijulia@banyai-baja.sulinet.hu" TargetMode="External" /><Relationship Id="rId89" Type="http://schemas.openxmlformats.org/officeDocument/2006/relationships/hyperlink" Target="mailto:itondar@gmail.com" TargetMode="External" /><Relationship Id="rId90" Type="http://schemas.openxmlformats.org/officeDocument/2006/relationships/hyperlink" Target="mailto:htka@freemail.hu" TargetMode="External" /><Relationship Id="rId91" Type="http://schemas.openxmlformats.org/officeDocument/2006/relationships/hyperlink" Target="mailto:phiszki@mail.datanet.hu" TargetMode="External" /><Relationship Id="rId92" Type="http://schemas.openxmlformats.org/officeDocument/2006/relationships/hyperlink" Target="mailto:aniko.dankaine@gmail.com" TargetMode="External" /><Relationship Id="rId93" Type="http://schemas.openxmlformats.org/officeDocument/2006/relationships/hyperlink" Target="mailto:hadhaziagnes@freemail.hu" TargetMode="External" /><Relationship Id="rId94" Type="http://schemas.openxmlformats.org/officeDocument/2006/relationships/hyperlink" Target="mailto:nyironeeva@freemail.hu" TargetMode="External" /><Relationship Id="rId95" Type="http://schemas.openxmlformats.org/officeDocument/2006/relationships/hyperlink" Target="mailto:ftamas@paterdombisuli.hu" TargetMode="External" /><Relationship Id="rId96" Type="http://schemas.openxmlformats.org/officeDocument/2006/relationships/hyperlink" Target="mailto:gyorgyl@bela-szgotth.sulinet.hu" TargetMode="External" /><Relationship Id="rId97" Type="http://schemas.openxmlformats.org/officeDocument/2006/relationships/hyperlink" Target="mailto:puruczki5495@gmail.com" TargetMode="External" /><Relationship Id="rId98" Type="http://schemas.openxmlformats.org/officeDocument/2006/relationships/hyperlink" Target="mailto:berkata@freemail.hu" TargetMode="External" /><Relationship Id="rId99" Type="http://schemas.openxmlformats.org/officeDocument/2006/relationships/hyperlink" Target="mailto:divinszkir@informatikai-eger.sulinet.hu" TargetMode="External" /><Relationship Id="rId100" Type="http://schemas.openxmlformats.org/officeDocument/2006/relationships/hyperlink" Target="mailto:mosi@krudy.gyor.hu" TargetMode="External" /><Relationship Id="rId101" Type="http://schemas.openxmlformats.org/officeDocument/2006/relationships/hyperlink" Target="mailto:nagymelykuti.ildiko@angsterj-pecs.sulinet.hu" TargetMode="External" /><Relationship Id="rId102" Type="http://schemas.openxmlformats.org/officeDocument/2006/relationships/hyperlink" Target="mailto:mullerne@jokai.szltiszk.hu" TargetMode="External" /><Relationship Id="rId103" Type="http://schemas.openxmlformats.org/officeDocument/2006/relationships/hyperlink" Target="mailto:fekszine@freemail.hu" TargetMode="External" /><Relationship Id="rId104" Type="http://schemas.openxmlformats.org/officeDocument/2006/relationships/hyperlink" Target="mailto:vinczene@jozsefa-gy.sulinet.hu" TargetMode="External" /><Relationship Id="rId105" Type="http://schemas.openxmlformats.org/officeDocument/2006/relationships/hyperlink" Target="mailto:biro.zsuzsanna@moravarosi.hu" TargetMode="External" /><Relationship Id="rId106" Type="http://schemas.openxmlformats.org/officeDocument/2006/relationships/hyperlink" Target="mailto:hermankonyvtar@freemail.hu" TargetMode="External" /><Relationship Id="rId107" Type="http://schemas.openxmlformats.org/officeDocument/2006/relationships/hyperlink" Target="mailto:mkkevig@mkkevig.sulinet.hu" TargetMode="External" /><Relationship Id="rId108" Type="http://schemas.openxmlformats.org/officeDocument/2006/relationships/hyperlink" Target="mailto:szalaipeter@gmail.com" TargetMode="External" /><Relationship Id="rId109" Type="http://schemas.openxmlformats.org/officeDocument/2006/relationships/hyperlink" Target="mailto:kollathm@szily.hu" TargetMode="External" /><Relationship Id="rId110" Type="http://schemas.openxmlformats.org/officeDocument/2006/relationships/hyperlink" Target="mailto:pakata@arany-epuletgepesz.sulinet.hu" TargetMode="External" /><Relationship Id="rId111" Type="http://schemas.openxmlformats.org/officeDocument/2006/relationships/hyperlink" Target="mailto:alantos@vejsz.sulinet.hu" TargetMode="External" /><Relationship Id="rId112" Type="http://schemas.openxmlformats.org/officeDocument/2006/relationships/hyperlink" Target="mailto:azsiros.bedo@tiszanet.hu" TargetMode="External" /><Relationship Id="rId113" Type="http://schemas.openxmlformats.org/officeDocument/2006/relationships/hyperlink" Target="mailto:hegyesi@pag-szeszi.hu" TargetMode="External" /><Relationship Id="rId114" Type="http://schemas.openxmlformats.org/officeDocument/2006/relationships/hyperlink" Target="mailto:munkacsyne.csilla@gmail.com" TargetMode="External" /><Relationship Id="rId115" Type="http://schemas.openxmlformats.org/officeDocument/2006/relationships/hyperlink" Target="mailto:bsiposgabi@gmail.com" TargetMode="External" /><Relationship Id="rId116" Type="http://schemas.openxmlformats.org/officeDocument/2006/relationships/hyperlink" Target="mailto:isttoth66@gmail.com" TargetMode="External" /><Relationship Id="rId117" Type="http://schemas.openxmlformats.org/officeDocument/2006/relationships/hyperlink" Target="mailto:gyarakij@freemail.hu" TargetMode="External" /><Relationship Id="rId118" Type="http://schemas.openxmlformats.org/officeDocument/2006/relationships/hyperlink" Target="mailto:galkatalin85@gmail.com" TargetMode="External" /><Relationship Id="rId119" Type="http://schemas.openxmlformats.org/officeDocument/2006/relationships/hyperlink" Target="mailto:mihaly.mausz@radmi.sulinet.hu" TargetMode="External" /><Relationship Id="rId120" Type="http://schemas.openxmlformats.org/officeDocument/2006/relationships/hyperlink" Target="mailto:hajas.zoltan@zsvszi.hu" TargetMode="External" /><Relationship Id="rId121" Type="http://schemas.openxmlformats.org/officeDocument/2006/relationships/hyperlink" Target="mailto:toth.kalman55@freemail.hu" TargetMode="External" /><Relationship Id="rId122" Type="http://schemas.openxmlformats.org/officeDocument/2006/relationships/hyperlink" Target="mailto:ujszigabi@gmail.com" TargetMode="External" /><Relationship Id="rId123" Type="http://schemas.openxmlformats.org/officeDocument/2006/relationships/hyperlink" Target="mailto:szalair@freemail.hu" TargetMode="External" /><Relationship Id="rId124" Type="http://schemas.openxmlformats.org/officeDocument/2006/relationships/hyperlink" Target="mailto:mszki.kalocsa@t-online.hu" TargetMode="External" /><Relationship Id="rId125" Type="http://schemas.openxmlformats.org/officeDocument/2006/relationships/hyperlink" Target="mailto:suli@westsik.sulinet.hu" TargetMode="External" /><Relationship Id="rId126" Type="http://schemas.openxmlformats.org/officeDocument/2006/relationships/hyperlink" Target="mailto:lorinczkee@freemail.hu" TargetMode="External" /><Relationship Id="rId127" Type="http://schemas.openxmlformats.org/officeDocument/2006/relationships/hyperlink" Target="mailto:matyuskati@freemail.hu" TargetMode="External" /><Relationship Id="rId128" Type="http://schemas.openxmlformats.org/officeDocument/2006/relationships/hyperlink" Target="mailto:saho.tibor@freemail.hu" TargetMode="External" /><Relationship Id="rId129" Type="http://schemas.openxmlformats.org/officeDocument/2006/relationships/hyperlink" Target="mailto:oau@freemail.hu" TargetMode="External" /><Relationship Id="rId130" Type="http://schemas.openxmlformats.org/officeDocument/2006/relationships/hyperlink" Target="mailto:krausz.attila@tmvp.hu" TargetMode="External" /><Relationship Id="rId131" Type="http://schemas.openxmlformats.org/officeDocument/2006/relationships/hyperlink" Target="mailto:titkarsag@barabas-sarvar.hu" TargetMode="External" /><Relationship Id="rId132" Type="http://schemas.openxmlformats.org/officeDocument/2006/relationships/hyperlink" Target="mailto:ski.szakiskola@gmail.com" TargetMode="External" /><Relationship Id="rId133" Type="http://schemas.openxmlformats.org/officeDocument/2006/relationships/hyperlink" Target="mailto:doczibazsi@gmail.com" TargetMode="External" /><Relationship Id="rId134" Type="http://schemas.openxmlformats.org/officeDocument/2006/relationships/hyperlink" Target="mailto:nickildus@gmail.com" TargetMode="External" /><Relationship Id="rId135" Type="http://schemas.openxmlformats.org/officeDocument/2006/relationships/hyperlink" Target="mailto:efsz@efsz.sulinet.hu" TargetMode="External" /><Relationship Id="rId136" Type="http://schemas.openxmlformats.org/officeDocument/2006/relationships/hyperlink" Target="mailto:szaksuli@citromail.hu" TargetMode="External" /><Relationship Id="rId137" Type="http://schemas.openxmlformats.org/officeDocument/2006/relationships/hyperlink" Target="mailto:javorszkigy@freemail.hu" TargetMode="External" /><Relationship Id="rId138" Type="http://schemas.openxmlformats.org/officeDocument/2006/relationships/hyperlink" Target="mailto:hegemonic@keri-debr.sulinet.hu" TargetMode="External" /><Relationship Id="rId139" Type="http://schemas.openxmlformats.org/officeDocument/2006/relationships/hyperlink" Target="mailto:viduka75@freemail.hu" TargetMode="External" /><Relationship Id="rId140" Type="http://schemas.openxmlformats.org/officeDocument/2006/relationships/hyperlink" Target="mailto:serdult@server1.inczedy.hu" TargetMode="External" /><Relationship Id="rId141" Type="http://schemas.openxmlformats.org/officeDocument/2006/relationships/hyperlink" Target="mailto:info@szvki.hu" TargetMode="External" /><Relationship Id="rId142" Type="http://schemas.openxmlformats.org/officeDocument/2006/relationships/hyperlink" Target="mailto:szabom@than.sulinet.hu" TargetMode="External" /><Relationship Id="rId143" Type="http://schemas.openxmlformats.org/officeDocument/2006/relationships/hyperlink" Target="mailto:diszi@diszi.sulinet.hu" TargetMode="External" /><Relationship Id="rId144" Type="http://schemas.openxmlformats.org/officeDocument/2006/relationships/hyperlink" Target="mailto:torokivan@freemail.hu" TargetMode="External" /><Relationship Id="rId145" Type="http://schemas.openxmlformats.org/officeDocument/2006/relationships/hyperlink" Target="mailto:barkoczi@kanizsay.sulinet.hu" TargetMode="External" /><Relationship Id="rId146" Type="http://schemas.openxmlformats.org/officeDocument/2006/relationships/hyperlink" Target="mailto:holkisz@freemail.hu" TargetMode="External" /><Relationship Id="rId147" Type="http://schemas.openxmlformats.org/officeDocument/2006/relationships/hyperlink" Target="mailto:szlm12@gmail.com" TargetMode="External" /><Relationship Id="rId148" Type="http://schemas.openxmlformats.org/officeDocument/2006/relationships/hyperlink" Target="mailto:szabitom@gmail.com" TargetMode="External" /><Relationship Id="rId149" Type="http://schemas.openxmlformats.org/officeDocument/2006/relationships/hyperlink" Target="mailto:ra-gacs@freemail.hu" TargetMode="External" /><Relationship Id="rId150" Type="http://schemas.openxmlformats.org/officeDocument/2006/relationships/hyperlink" Target="mailto:egleaniko@freemail.hu" TargetMode="External" /><Relationship Id="rId151" Type="http://schemas.openxmlformats.org/officeDocument/2006/relationships/hyperlink" Target="mailto:toldi@toldi-nk.sulinet.hu" TargetMode="External" /><Relationship Id="rId152" Type="http://schemas.openxmlformats.org/officeDocument/2006/relationships/hyperlink" Target="mailto:ygurika@vipmail.hu" TargetMode="External" /><Relationship Id="rId153" Type="http://schemas.openxmlformats.org/officeDocument/2006/relationships/hyperlink" Target="mailto:facsar@freemail.hu" TargetMode="External" /><Relationship Id="rId154" Type="http://schemas.openxmlformats.org/officeDocument/2006/relationships/hyperlink" Target="mailto:iskola@bgyszi.sulinet.hu" TargetMode="External" /><Relationship Id="rId155" Type="http://schemas.openxmlformats.org/officeDocument/2006/relationships/hyperlink" Target="mailto:ahajo@citromail.hu" TargetMode="External" /><Relationship Id="rId156" Type="http://schemas.openxmlformats.org/officeDocument/2006/relationships/hyperlink" Target="mailto:lajosne.nagy@gmail.com" TargetMode="External" /><Relationship Id="rId157" Type="http://schemas.openxmlformats.org/officeDocument/2006/relationships/hyperlink" Target="mailto:martinregina2@gmail.com" TargetMode="External" /><Relationship Id="rId158" Type="http://schemas.openxmlformats.org/officeDocument/2006/relationships/hyperlink" Target="mailto:llp83@freemail.hu" TargetMode="External" /><Relationship Id="rId159" Type="http://schemas.openxmlformats.org/officeDocument/2006/relationships/hyperlink" Target="mailto:elek@harruckern.hu" TargetMode="External" /><Relationship Id="rId160" Type="http://schemas.openxmlformats.org/officeDocument/2006/relationships/hyperlink" Target="mailto:ivangizella@gmail.com" TargetMode="External" /><Relationship Id="rId161" Type="http://schemas.openxmlformats.org/officeDocument/2006/relationships/hyperlink" Target="mailto:bognarlivia@arpadszki.hu" TargetMode="External" /><Relationship Id="rId162" Type="http://schemas.openxmlformats.org/officeDocument/2006/relationships/hyperlink" Target="mailto:ghorvath@sztistvan.hu" TargetMode="External" /><Relationship Id="rId163" Type="http://schemas.openxmlformats.org/officeDocument/2006/relationships/hyperlink" Target="mailto:draskovicsm@freemail.hu" TargetMode="External" /><Relationship Id="rId164" Type="http://schemas.openxmlformats.org/officeDocument/2006/relationships/hyperlink" Target="mailto:szabo.edina@variszabo.sulinet.hu" TargetMode="External" /><Relationship Id="rId165" Type="http://schemas.openxmlformats.org/officeDocument/2006/relationships/hyperlink" Target="mailto:simkojanosne@gmail.com" TargetMode="External" /><Relationship Id="rId166" Type="http://schemas.openxmlformats.org/officeDocument/2006/relationships/hyperlink" Target="mailto:szucsik@freemail.hu" TargetMode="External" /><Relationship Id="rId167" Type="http://schemas.openxmlformats.org/officeDocument/2006/relationships/hyperlink" Target="mailto:fugedilaszlo@mezokovesd.t-online.hu" TargetMode="External" /><Relationship Id="rId168" Type="http://schemas.openxmlformats.org/officeDocument/2006/relationships/hyperlink" Target="mailto:judit@server.banki-bp.sulinet.hu" TargetMode="External" /><Relationship Id="rId169" Type="http://schemas.openxmlformats.org/officeDocument/2006/relationships/hyperlink" Target="mailto:weber.laszlo@simonyi.sulinet.hu" TargetMode="External" /><Relationship Id="rId170" Type="http://schemas.openxmlformats.org/officeDocument/2006/relationships/hyperlink" Target="mailto:nemethpeter@juropnet.hu" TargetMode="External" /><Relationship Id="rId171" Type="http://schemas.openxmlformats.org/officeDocument/2006/relationships/hyperlink" Target="mailto:kajari.ganz-munkacsy.szki@zelkanet.hu" TargetMode="External" /><Relationship Id="rId172" Type="http://schemas.openxmlformats.org/officeDocument/2006/relationships/hyperlink" Target="mailto:info@szaraznad.hu" TargetMode="External" /><Relationship Id="rId173" Type="http://schemas.openxmlformats.org/officeDocument/2006/relationships/hyperlink" Target="mailto:handler@sopron.hu" TargetMode="External" /><Relationship Id="rId174" Type="http://schemas.openxmlformats.org/officeDocument/2006/relationships/hyperlink" Target="mailto:csgaticsepven@gmail.com" TargetMode="External" /><Relationship Id="rId175" Type="http://schemas.openxmlformats.org/officeDocument/2006/relationships/hyperlink" Target="mailto:qmarya@freemail.hu" TargetMode="External" /><Relationship Id="rId17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5"/>
  <sheetViews>
    <sheetView tabSelected="1" zoomScalePageLayoutView="0" workbookViewId="0" topLeftCell="A1">
      <pane xSplit="2" ySplit="2" topLeftCell="C16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84" sqref="B184"/>
    </sheetView>
  </sheetViews>
  <sheetFormatPr defaultColWidth="9.140625" defaultRowHeight="12.75"/>
  <cols>
    <col min="1" max="1" width="17.28125" style="10" customWidth="1"/>
    <col min="2" max="2" width="30.7109375" style="14" customWidth="1"/>
    <col min="3" max="3" width="13.8515625" style="24" customWidth="1"/>
    <col min="4" max="4" width="7.28125" style="24" bestFit="1" customWidth="1"/>
    <col min="5" max="5" width="18.00390625" style="24" bestFit="1" customWidth="1"/>
    <col min="6" max="7" width="15.7109375" style="24" customWidth="1"/>
    <col min="8" max="8" width="20.7109375" style="24" hidden="1" customWidth="1"/>
    <col min="9" max="9" width="17.28125" style="15" customWidth="1"/>
    <col min="10" max="10" width="19.00390625" style="15" bestFit="1" customWidth="1"/>
    <col min="11" max="11" width="21.7109375" style="15" bestFit="1" customWidth="1"/>
    <col min="12" max="12" width="15.7109375" style="15" bestFit="1" customWidth="1"/>
    <col min="13" max="16384" width="9.140625" style="7" customWidth="1"/>
  </cols>
  <sheetData>
    <row r="1" spans="1:12" s="1" customFormat="1" ht="12.75">
      <c r="A1" s="31" t="s">
        <v>0</v>
      </c>
      <c r="B1" s="32"/>
      <c r="C1" s="32"/>
      <c r="D1" s="32"/>
      <c r="E1" s="32"/>
      <c r="F1" s="32"/>
      <c r="G1" s="32"/>
      <c r="H1" s="33"/>
      <c r="I1" s="28" t="s">
        <v>26</v>
      </c>
      <c r="J1" s="28"/>
      <c r="K1" s="28"/>
      <c r="L1" s="28"/>
    </row>
    <row r="2" spans="1:12" s="3" customFormat="1" ht="22.5">
      <c r="A2" s="2" t="s">
        <v>22</v>
      </c>
      <c r="B2" s="2" t="s">
        <v>1</v>
      </c>
      <c r="C2" s="2" t="s">
        <v>5</v>
      </c>
      <c r="D2" s="2" t="s">
        <v>23</v>
      </c>
      <c r="E2" s="2" t="s">
        <v>2</v>
      </c>
      <c r="F2" s="2" t="s">
        <v>3</v>
      </c>
      <c r="G2" s="2" t="s">
        <v>4</v>
      </c>
      <c r="H2" s="2" t="s">
        <v>6</v>
      </c>
      <c r="I2" s="27" t="s">
        <v>24</v>
      </c>
      <c r="J2" s="27" t="s">
        <v>25</v>
      </c>
      <c r="K2" s="27" t="s">
        <v>7</v>
      </c>
      <c r="L2" s="27" t="s">
        <v>8</v>
      </c>
    </row>
    <row r="3" spans="1:12" ht="25.5">
      <c r="A3" s="4" t="str">
        <f aca="true" t="shared" si="0" ref="A3:A32">CONCATENATE(D3,"_",LEFT(B3,SEARCH(" ",B3,1)-1))</f>
        <v>1023_Than</v>
      </c>
      <c r="B3" s="5" t="s">
        <v>646</v>
      </c>
      <c r="C3" s="19" t="s">
        <v>14</v>
      </c>
      <c r="D3" s="19">
        <v>1023</v>
      </c>
      <c r="E3" s="19" t="s">
        <v>130</v>
      </c>
      <c r="F3" s="19" t="s">
        <v>647</v>
      </c>
      <c r="G3" s="19" t="s">
        <v>648</v>
      </c>
      <c r="H3" s="20" t="s">
        <v>793</v>
      </c>
      <c r="I3" s="6">
        <v>10</v>
      </c>
      <c r="J3" s="6">
        <v>15</v>
      </c>
      <c r="K3" s="6">
        <v>5</v>
      </c>
      <c r="L3" s="6">
        <v>5</v>
      </c>
    </row>
    <row r="4" spans="1:32" s="8" customFormat="1" ht="25.5">
      <c r="A4" s="4" t="str">
        <f t="shared" si="0"/>
        <v>1043_Kanizsay</v>
      </c>
      <c r="B4" s="5" t="s">
        <v>659</v>
      </c>
      <c r="C4" s="19" t="s">
        <v>14</v>
      </c>
      <c r="D4" s="19">
        <v>1043</v>
      </c>
      <c r="E4" s="19" t="s">
        <v>130</v>
      </c>
      <c r="F4" s="19" t="s">
        <v>660</v>
      </c>
      <c r="G4" s="19" t="s">
        <v>661</v>
      </c>
      <c r="H4" s="20" t="s">
        <v>788</v>
      </c>
      <c r="I4" s="6"/>
      <c r="J4" s="6">
        <v>4</v>
      </c>
      <c r="K4" s="6"/>
      <c r="L4" s="6">
        <v>12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12" ht="25.5">
      <c r="A5" s="4" t="str">
        <f t="shared" si="0"/>
        <v>1062_Pesti</v>
      </c>
      <c r="B5" s="5" t="s">
        <v>763</v>
      </c>
      <c r="C5" s="19" t="s">
        <v>14</v>
      </c>
      <c r="D5" s="19">
        <v>1062</v>
      </c>
      <c r="E5" s="19" t="s">
        <v>130</v>
      </c>
      <c r="F5" s="19" t="s">
        <v>764</v>
      </c>
      <c r="G5" s="19" t="s">
        <v>765</v>
      </c>
      <c r="H5" s="20" t="s">
        <v>766</v>
      </c>
      <c r="I5" s="6">
        <v>6</v>
      </c>
      <c r="J5" s="6">
        <v>6</v>
      </c>
      <c r="K5" s="6">
        <v>6</v>
      </c>
      <c r="L5" s="6">
        <v>6</v>
      </c>
    </row>
    <row r="6" spans="1:12" ht="38.25">
      <c r="A6" s="4" t="str">
        <f t="shared" si="0"/>
        <v>1072_Arany</v>
      </c>
      <c r="B6" s="5" t="s">
        <v>505</v>
      </c>
      <c r="C6" s="19" t="s">
        <v>14</v>
      </c>
      <c r="D6" s="19">
        <v>1072</v>
      </c>
      <c r="E6" s="19" t="s">
        <v>130</v>
      </c>
      <c r="F6" s="19" t="s">
        <v>506</v>
      </c>
      <c r="G6" s="19" t="s">
        <v>507</v>
      </c>
      <c r="H6" s="20" t="s">
        <v>794</v>
      </c>
      <c r="I6" s="6">
        <v>11</v>
      </c>
      <c r="J6" s="6">
        <v>13</v>
      </c>
      <c r="K6" s="6">
        <v>4</v>
      </c>
      <c r="L6" s="6">
        <v>14</v>
      </c>
    </row>
    <row r="7" spans="1:12" ht="25.5">
      <c r="A7" s="4" t="str">
        <f t="shared" si="0"/>
        <v>1097_Szily</v>
      </c>
      <c r="B7" s="5" t="s">
        <v>501</v>
      </c>
      <c r="C7" s="19" t="s">
        <v>14</v>
      </c>
      <c r="D7" s="19">
        <v>1097</v>
      </c>
      <c r="E7" s="19" t="s">
        <v>130</v>
      </c>
      <c r="F7" s="19" t="s">
        <v>502</v>
      </c>
      <c r="G7" s="19" t="s">
        <v>503</v>
      </c>
      <c r="H7" s="20" t="s">
        <v>504</v>
      </c>
      <c r="I7" s="6">
        <v>7</v>
      </c>
      <c r="J7" s="6">
        <v>7</v>
      </c>
      <c r="K7" s="6">
        <v>4</v>
      </c>
      <c r="L7" s="6">
        <v>1</v>
      </c>
    </row>
    <row r="8" spans="1:12" ht="25.5">
      <c r="A8" s="4" t="str">
        <f t="shared" si="0"/>
        <v>1118_Öveges</v>
      </c>
      <c r="B8" s="5" t="s">
        <v>134</v>
      </c>
      <c r="C8" s="19" t="s">
        <v>14</v>
      </c>
      <c r="D8" s="19">
        <v>1118</v>
      </c>
      <c r="E8" s="19" t="s">
        <v>130</v>
      </c>
      <c r="F8" s="19" t="s">
        <v>135</v>
      </c>
      <c r="G8" s="19" t="s">
        <v>136</v>
      </c>
      <c r="H8" s="20" t="s">
        <v>137</v>
      </c>
      <c r="I8" s="6">
        <v>5</v>
      </c>
      <c r="J8" s="6">
        <v>5</v>
      </c>
      <c r="K8" s="6">
        <v>5</v>
      </c>
      <c r="L8" s="6">
        <v>5</v>
      </c>
    </row>
    <row r="9" spans="1:12" ht="25.5">
      <c r="A9" s="4" t="str">
        <f t="shared" si="0"/>
        <v>1134_Dobos</v>
      </c>
      <c r="B9" s="5" t="s">
        <v>357</v>
      </c>
      <c r="C9" s="19" t="s">
        <v>14</v>
      </c>
      <c r="D9" s="19">
        <v>1134</v>
      </c>
      <c r="E9" s="19" t="s">
        <v>130</v>
      </c>
      <c r="F9" s="19" t="s">
        <v>358</v>
      </c>
      <c r="G9" s="19" t="s">
        <v>359</v>
      </c>
      <c r="H9" s="20" t="s">
        <v>360</v>
      </c>
      <c r="I9" s="6">
        <v>22</v>
      </c>
      <c r="J9" s="6">
        <v>13</v>
      </c>
      <c r="K9" s="6"/>
      <c r="L9" s="6">
        <v>19</v>
      </c>
    </row>
    <row r="10" spans="1:12" ht="25.5">
      <c r="A10" s="4" t="str">
        <f t="shared" si="0"/>
        <v>1138_Bánki</v>
      </c>
      <c r="B10" s="5" t="s">
        <v>771</v>
      </c>
      <c r="C10" s="19" t="s">
        <v>14</v>
      </c>
      <c r="D10" s="19">
        <v>1138</v>
      </c>
      <c r="E10" s="19" t="s">
        <v>130</v>
      </c>
      <c r="F10" s="19" t="s">
        <v>772</v>
      </c>
      <c r="G10" s="19" t="s">
        <v>773</v>
      </c>
      <c r="H10" s="20" t="s">
        <v>774</v>
      </c>
      <c r="I10" s="6">
        <v>5</v>
      </c>
      <c r="J10" s="6">
        <v>4</v>
      </c>
      <c r="K10" s="6">
        <v>3</v>
      </c>
      <c r="L10" s="6">
        <v>3</v>
      </c>
    </row>
    <row r="11" spans="1:12" ht="25.5">
      <c r="A11" s="4" t="str">
        <f t="shared" si="0"/>
        <v>1139_Verebély</v>
      </c>
      <c r="B11" s="5" t="s">
        <v>250</v>
      </c>
      <c r="C11" s="19" t="s">
        <v>14</v>
      </c>
      <c r="D11" s="19">
        <v>1139</v>
      </c>
      <c r="E11" s="19" t="s">
        <v>130</v>
      </c>
      <c r="F11" s="19" t="s">
        <v>251</v>
      </c>
      <c r="G11" s="19" t="s">
        <v>252</v>
      </c>
      <c r="H11" s="20" t="s">
        <v>253</v>
      </c>
      <c r="I11" s="6"/>
      <c r="J11" s="6"/>
      <c r="K11" s="6">
        <v>1</v>
      </c>
      <c r="L11" s="6"/>
    </row>
    <row r="12" spans="1:12" ht="25.5">
      <c r="A12" s="4" t="str">
        <f t="shared" si="0"/>
        <v>1149_Ybl</v>
      </c>
      <c r="B12" s="5" t="s">
        <v>129</v>
      </c>
      <c r="C12" s="19" t="s">
        <v>14</v>
      </c>
      <c r="D12" s="19">
        <v>1149</v>
      </c>
      <c r="E12" s="19" t="s">
        <v>130</v>
      </c>
      <c r="F12" s="19" t="s">
        <v>131</v>
      </c>
      <c r="G12" s="19" t="s">
        <v>132</v>
      </c>
      <c r="H12" s="20" t="s">
        <v>133</v>
      </c>
      <c r="I12" s="6">
        <v>8</v>
      </c>
      <c r="J12" s="6">
        <v>8</v>
      </c>
      <c r="K12" s="6">
        <v>8</v>
      </c>
      <c r="L12" s="6">
        <v>8</v>
      </c>
    </row>
    <row r="13" spans="1:12" ht="25.5">
      <c r="A13" s="4" t="str">
        <f t="shared" si="0"/>
        <v>1156_Száraznád</v>
      </c>
      <c r="B13" s="5" t="s">
        <v>807</v>
      </c>
      <c r="C13" s="19" t="s">
        <v>14</v>
      </c>
      <c r="D13" s="19">
        <v>1156</v>
      </c>
      <c r="E13" s="19" t="s">
        <v>130</v>
      </c>
      <c r="F13" s="19" t="s">
        <v>808</v>
      </c>
      <c r="G13" s="19" t="s">
        <v>809</v>
      </c>
      <c r="H13" s="20" t="s">
        <v>810</v>
      </c>
      <c r="I13" s="6">
        <v>4</v>
      </c>
      <c r="J13" s="6"/>
      <c r="K13" s="6">
        <v>2</v>
      </c>
      <c r="L13" s="6"/>
    </row>
    <row r="14" spans="1:12" ht="25.5">
      <c r="A14" s="4" t="str">
        <f t="shared" si="0"/>
        <v>1194_Semmelweis</v>
      </c>
      <c r="B14" s="5" t="s">
        <v>717</v>
      </c>
      <c r="C14" s="19" t="s">
        <v>14</v>
      </c>
      <c r="D14" s="19">
        <v>1194</v>
      </c>
      <c r="E14" s="19" t="s">
        <v>130</v>
      </c>
      <c r="F14" s="19" t="s">
        <v>718</v>
      </c>
      <c r="G14" s="19" t="s">
        <v>719</v>
      </c>
      <c r="H14" s="20" t="s">
        <v>720</v>
      </c>
      <c r="I14" s="6">
        <v>6</v>
      </c>
      <c r="J14" s="6"/>
      <c r="K14" s="6"/>
      <c r="L14" s="6">
        <v>2</v>
      </c>
    </row>
    <row r="15" spans="1:12" ht="38.25">
      <c r="A15" s="4" t="str">
        <f t="shared" si="0"/>
        <v>1203_Erzsébet</v>
      </c>
      <c r="B15" s="5" t="s">
        <v>216</v>
      </c>
      <c r="C15" s="19" t="s">
        <v>14</v>
      </c>
      <c r="D15" s="19">
        <v>1203</v>
      </c>
      <c r="E15" s="19" t="s">
        <v>130</v>
      </c>
      <c r="F15" s="19" t="s">
        <v>217</v>
      </c>
      <c r="G15" s="19" t="s">
        <v>218</v>
      </c>
      <c r="H15" s="20" t="s">
        <v>219</v>
      </c>
      <c r="I15" s="6"/>
      <c r="J15" s="6">
        <v>12</v>
      </c>
      <c r="K15" s="6"/>
      <c r="L15" s="6"/>
    </row>
    <row r="16" spans="1:12" ht="25.5">
      <c r="A16" s="4" t="str">
        <f t="shared" si="0"/>
        <v>1203_Gróf</v>
      </c>
      <c r="B16" s="5" t="s">
        <v>381</v>
      </c>
      <c r="C16" s="19" t="s">
        <v>14</v>
      </c>
      <c r="D16" s="19">
        <v>1203</v>
      </c>
      <c r="E16" s="19" t="s">
        <v>130</v>
      </c>
      <c r="F16" s="19" t="s">
        <v>382</v>
      </c>
      <c r="G16" s="19" t="s">
        <v>383</v>
      </c>
      <c r="H16" s="20" t="s">
        <v>384</v>
      </c>
      <c r="I16" s="6">
        <v>3</v>
      </c>
      <c r="J16" s="6">
        <v>12</v>
      </c>
      <c r="K16" s="6">
        <v>8</v>
      </c>
      <c r="L16" s="6">
        <v>3</v>
      </c>
    </row>
    <row r="17" spans="1:12" ht="25.5">
      <c r="A17" s="4" t="str">
        <f t="shared" si="0"/>
        <v>1212_Csepeli</v>
      </c>
      <c r="B17" s="5" t="s">
        <v>816</v>
      </c>
      <c r="C17" s="19" t="s">
        <v>14</v>
      </c>
      <c r="D17" s="19">
        <v>1212</v>
      </c>
      <c r="E17" s="19" t="s">
        <v>130</v>
      </c>
      <c r="F17" s="19" t="s">
        <v>817</v>
      </c>
      <c r="G17" s="19" t="s">
        <v>818</v>
      </c>
      <c r="H17" s="20" t="s">
        <v>819</v>
      </c>
      <c r="I17" s="6">
        <v>3</v>
      </c>
      <c r="J17" s="6">
        <v>20</v>
      </c>
      <c r="K17" s="6">
        <v>20</v>
      </c>
      <c r="L17" s="6"/>
    </row>
    <row r="18" spans="1:12" ht="25.5">
      <c r="A18" s="4" t="str">
        <f t="shared" si="0"/>
        <v>1214_Fodor</v>
      </c>
      <c r="B18" s="5" t="s">
        <v>671</v>
      </c>
      <c r="C18" s="19" t="s">
        <v>14</v>
      </c>
      <c r="D18" s="19">
        <v>1214</v>
      </c>
      <c r="E18" s="19" t="s">
        <v>130</v>
      </c>
      <c r="F18" s="19" t="s">
        <v>672</v>
      </c>
      <c r="G18" s="19" t="s">
        <v>673</v>
      </c>
      <c r="H18" s="20" t="s">
        <v>674</v>
      </c>
      <c r="I18" s="6">
        <v>2</v>
      </c>
      <c r="J18" s="6"/>
      <c r="K18" s="6">
        <v>2</v>
      </c>
      <c r="L18" s="6">
        <v>1</v>
      </c>
    </row>
    <row r="19" spans="1:12" ht="38.25">
      <c r="A19" s="4" t="str">
        <f t="shared" si="0"/>
        <v>2081_Szakképző</v>
      </c>
      <c r="B19" s="5" t="s">
        <v>692</v>
      </c>
      <c r="C19" s="19" t="s">
        <v>14</v>
      </c>
      <c r="D19" s="19">
        <v>2081</v>
      </c>
      <c r="E19" s="19" t="s">
        <v>171</v>
      </c>
      <c r="F19" s="19" t="s">
        <v>172</v>
      </c>
      <c r="G19" s="19" t="s">
        <v>173</v>
      </c>
      <c r="H19" s="20" t="s">
        <v>174</v>
      </c>
      <c r="I19" s="6"/>
      <c r="J19" s="6">
        <v>17</v>
      </c>
      <c r="K19" s="6"/>
      <c r="L19" s="6"/>
    </row>
    <row r="20" spans="1:12" ht="25.5">
      <c r="A20" s="4" t="str">
        <f t="shared" si="0"/>
        <v>2131_Piarista</v>
      </c>
      <c r="B20" s="5" t="s">
        <v>230</v>
      </c>
      <c r="C20" s="19" t="s">
        <v>14</v>
      </c>
      <c r="D20" s="19">
        <v>2131</v>
      </c>
      <c r="E20" s="19" t="s">
        <v>231</v>
      </c>
      <c r="F20" s="19" t="s">
        <v>232</v>
      </c>
      <c r="G20" s="19" t="s">
        <v>233</v>
      </c>
      <c r="H20" s="20" t="s">
        <v>234</v>
      </c>
      <c r="I20" s="6">
        <v>5</v>
      </c>
      <c r="J20" s="6">
        <v>5</v>
      </c>
      <c r="K20" s="6">
        <v>5</v>
      </c>
      <c r="L20" s="6">
        <v>5</v>
      </c>
    </row>
    <row r="21" spans="1:12" ht="25.5">
      <c r="A21" s="4" t="str">
        <f t="shared" si="0"/>
        <v>2370_Kossuth</v>
      </c>
      <c r="B21" s="5" t="s">
        <v>666</v>
      </c>
      <c r="C21" s="19" t="s">
        <v>14</v>
      </c>
      <c r="D21" s="19">
        <v>2370</v>
      </c>
      <c r="E21" s="19" t="s">
        <v>667</v>
      </c>
      <c r="F21" s="19" t="s">
        <v>668</v>
      </c>
      <c r="G21" s="19" t="s">
        <v>669</v>
      </c>
      <c r="H21" s="20" t="s">
        <v>670</v>
      </c>
      <c r="I21" s="6">
        <v>2</v>
      </c>
      <c r="J21" s="6">
        <v>7</v>
      </c>
      <c r="K21" s="6">
        <v>4</v>
      </c>
      <c r="L21" s="6">
        <v>6</v>
      </c>
    </row>
    <row r="22" spans="1:12" ht="25.5">
      <c r="A22" s="4" t="str">
        <f t="shared" si="0"/>
        <v>2377_Pálóczi</v>
      </c>
      <c r="B22" s="5" t="s">
        <v>424</v>
      </c>
      <c r="C22" s="19" t="s">
        <v>14</v>
      </c>
      <c r="D22" s="19">
        <v>2377</v>
      </c>
      <c r="E22" s="19" t="s">
        <v>425</v>
      </c>
      <c r="F22" s="19" t="s">
        <v>426</v>
      </c>
      <c r="G22" s="19" t="s">
        <v>427</v>
      </c>
      <c r="H22" s="20" t="s">
        <v>428</v>
      </c>
      <c r="I22" s="6"/>
      <c r="J22" s="6">
        <v>10</v>
      </c>
      <c r="K22" s="6">
        <v>4</v>
      </c>
      <c r="L22" s="6"/>
    </row>
    <row r="23" spans="1:12" ht="25.5">
      <c r="A23" s="4" t="str">
        <f t="shared" si="0"/>
        <v>2400_Dunaferr</v>
      </c>
      <c r="B23" s="5" t="s">
        <v>693</v>
      </c>
      <c r="C23" s="19" t="s">
        <v>13</v>
      </c>
      <c r="D23" s="19">
        <v>2400</v>
      </c>
      <c r="E23" s="19" t="s">
        <v>53</v>
      </c>
      <c r="F23" s="19" t="s">
        <v>308</v>
      </c>
      <c r="G23" s="19" t="s">
        <v>309</v>
      </c>
      <c r="H23" s="20" t="s">
        <v>801</v>
      </c>
      <c r="I23" s="6">
        <v>8</v>
      </c>
      <c r="J23" s="6">
        <v>39</v>
      </c>
      <c r="K23" s="6"/>
      <c r="L23" s="6">
        <v>12</v>
      </c>
    </row>
    <row r="24" spans="1:12" ht="38.25">
      <c r="A24" s="4" t="str">
        <f t="shared" si="0"/>
        <v>2400_Hild</v>
      </c>
      <c r="B24" s="5" t="s">
        <v>52</v>
      </c>
      <c r="C24" s="19" t="s">
        <v>13</v>
      </c>
      <c r="D24" s="19">
        <v>2400</v>
      </c>
      <c r="E24" s="19" t="s">
        <v>53</v>
      </c>
      <c r="F24" s="19" t="s">
        <v>54</v>
      </c>
      <c r="G24" s="19" t="s">
        <v>55</v>
      </c>
      <c r="H24" s="20" t="s">
        <v>56</v>
      </c>
      <c r="I24" s="6">
        <v>2</v>
      </c>
      <c r="J24" s="6">
        <v>4</v>
      </c>
      <c r="K24" s="6">
        <v>4</v>
      </c>
      <c r="L24" s="6">
        <v>2</v>
      </c>
    </row>
    <row r="25" spans="1:12" ht="25.5">
      <c r="A25" s="4" t="str">
        <f t="shared" si="0"/>
        <v>2500_Kolping</v>
      </c>
      <c r="B25" s="5" t="s">
        <v>377</v>
      </c>
      <c r="C25" s="19" t="s">
        <v>13</v>
      </c>
      <c r="D25" s="19">
        <v>2500</v>
      </c>
      <c r="E25" s="19" t="s">
        <v>378</v>
      </c>
      <c r="F25" s="19" t="s">
        <v>379</v>
      </c>
      <c r="G25" s="19" t="s">
        <v>380</v>
      </c>
      <c r="H25" s="20" t="s">
        <v>786</v>
      </c>
      <c r="I25" s="6">
        <v>14</v>
      </c>
      <c r="J25" s="6"/>
      <c r="K25" s="6"/>
      <c r="L25" s="6">
        <v>12</v>
      </c>
    </row>
    <row r="26" spans="1:12" ht="25.5">
      <c r="A26" s="4" t="str">
        <f t="shared" si="0"/>
        <v>2660_Mikszáth</v>
      </c>
      <c r="B26" s="5" t="s">
        <v>493</v>
      </c>
      <c r="C26" s="19" t="s">
        <v>12</v>
      </c>
      <c r="D26" s="19">
        <v>2660</v>
      </c>
      <c r="E26" s="19" t="s">
        <v>329</v>
      </c>
      <c r="F26" s="19" t="s">
        <v>494</v>
      </c>
      <c r="G26" s="19" t="s">
        <v>495</v>
      </c>
      <c r="H26" s="20" t="s">
        <v>496</v>
      </c>
      <c r="I26" s="6">
        <v>18</v>
      </c>
      <c r="J26" s="6">
        <v>5</v>
      </c>
      <c r="K26" s="6"/>
      <c r="L26" s="6">
        <v>12</v>
      </c>
    </row>
    <row r="27" spans="1:12" ht="38.25">
      <c r="A27" s="4" t="str">
        <f t="shared" si="0"/>
        <v>2660_Szondi</v>
      </c>
      <c r="B27" s="5" t="s">
        <v>328</v>
      </c>
      <c r="C27" s="19" t="s">
        <v>12</v>
      </c>
      <c r="D27" s="19">
        <v>2660</v>
      </c>
      <c r="E27" s="19" t="s">
        <v>329</v>
      </c>
      <c r="F27" s="19" t="s">
        <v>330</v>
      </c>
      <c r="G27" s="19" t="s">
        <v>331</v>
      </c>
      <c r="H27" s="20" t="s">
        <v>332</v>
      </c>
      <c r="I27" s="6">
        <v>5</v>
      </c>
      <c r="J27" s="6">
        <v>12</v>
      </c>
      <c r="K27" s="6">
        <v>4</v>
      </c>
      <c r="L27" s="6"/>
    </row>
    <row r="28" spans="1:12" ht="25.5">
      <c r="A28" s="4" t="str">
        <f t="shared" si="0"/>
        <v>2700_Bem</v>
      </c>
      <c r="B28" s="5" t="s">
        <v>352</v>
      </c>
      <c r="C28" s="19" t="s">
        <v>14</v>
      </c>
      <c r="D28" s="19">
        <v>2700</v>
      </c>
      <c r="E28" s="19" t="s">
        <v>353</v>
      </c>
      <c r="F28" s="19" t="s">
        <v>354</v>
      </c>
      <c r="G28" s="19" t="s">
        <v>355</v>
      </c>
      <c r="H28" s="20" t="s">
        <v>356</v>
      </c>
      <c r="I28" s="6">
        <v>36</v>
      </c>
      <c r="J28" s="6">
        <v>32</v>
      </c>
      <c r="K28" s="6">
        <v>43</v>
      </c>
      <c r="L28" s="6">
        <v>30</v>
      </c>
    </row>
    <row r="29" spans="1:12" ht="38.25">
      <c r="A29" s="4" t="str">
        <f t="shared" si="0"/>
        <v>2700_Ungvháry</v>
      </c>
      <c r="B29" s="5" t="s">
        <v>535</v>
      </c>
      <c r="C29" s="19" t="s">
        <v>14</v>
      </c>
      <c r="D29" s="19">
        <v>2700</v>
      </c>
      <c r="E29" s="19" t="s">
        <v>353</v>
      </c>
      <c r="F29" s="19" t="s">
        <v>536</v>
      </c>
      <c r="G29" s="19" t="s">
        <v>537</v>
      </c>
      <c r="H29" s="20" t="s">
        <v>538</v>
      </c>
      <c r="I29" s="6"/>
      <c r="J29" s="6">
        <v>5</v>
      </c>
      <c r="K29" s="6"/>
      <c r="L29" s="6">
        <v>10</v>
      </c>
    </row>
    <row r="30" spans="1:12" ht="38.25">
      <c r="A30" s="4" t="str">
        <f t="shared" si="0"/>
        <v>2750_Arany</v>
      </c>
      <c r="B30" s="5" t="s">
        <v>803</v>
      </c>
      <c r="C30" s="19" t="s">
        <v>14</v>
      </c>
      <c r="D30" s="19">
        <v>2750</v>
      </c>
      <c r="E30" s="19" t="s">
        <v>699</v>
      </c>
      <c r="F30" s="19" t="s">
        <v>804</v>
      </c>
      <c r="G30" s="19" t="s">
        <v>805</v>
      </c>
      <c r="H30" s="20" t="s">
        <v>806</v>
      </c>
      <c r="I30" s="6">
        <v>8</v>
      </c>
      <c r="J30" s="6">
        <v>4</v>
      </c>
      <c r="K30" s="6">
        <v>2</v>
      </c>
      <c r="L30" s="6">
        <v>5</v>
      </c>
    </row>
    <row r="31" spans="1:12" ht="38.25">
      <c r="A31" s="4" t="str">
        <f t="shared" si="0"/>
        <v>2750_Toldi</v>
      </c>
      <c r="B31" s="5" t="s">
        <v>698</v>
      </c>
      <c r="C31" s="19" t="s">
        <v>14</v>
      </c>
      <c r="D31" s="19">
        <v>2750</v>
      </c>
      <c r="E31" s="19" t="s">
        <v>699</v>
      </c>
      <c r="F31" s="19" t="s">
        <v>700</v>
      </c>
      <c r="G31" s="19" t="s">
        <v>701</v>
      </c>
      <c r="H31" s="20" t="s">
        <v>702</v>
      </c>
      <c r="I31" s="6">
        <v>3</v>
      </c>
      <c r="J31" s="6">
        <v>2</v>
      </c>
      <c r="K31" s="6">
        <v>6</v>
      </c>
      <c r="L31" s="6">
        <v>9</v>
      </c>
    </row>
    <row r="32" spans="1:12" ht="25.5">
      <c r="A32" s="4" t="str">
        <f t="shared" si="0"/>
        <v>2800_Általános</v>
      </c>
      <c r="B32" s="5" t="s">
        <v>623</v>
      </c>
      <c r="C32" s="19" t="s">
        <v>13</v>
      </c>
      <c r="D32" s="19">
        <v>2800</v>
      </c>
      <c r="E32" s="19" t="s">
        <v>152</v>
      </c>
      <c r="F32" s="19" t="s">
        <v>624</v>
      </c>
      <c r="G32" s="19" t="s">
        <v>528</v>
      </c>
      <c r="H32" s="20" t="s">
        <v>529</v>
      </c>
      <c r="I32" s="6">
        <v>15</v>
      </c>
      <c r="J32" s="6">
        <v>15</v>
      </c>
      <c r="K32" s="6">
        <v>15</v>
      </c>
      <c r="L32" s="6">
        <v>15</v>
      </c>
    </row>
    <row r="33" spans="1:12" ht="38.25">
      <c r="A33" s="4" t="str">
        <f>CONCATENATE(D33,"_",LEFT(B33,SEARCH(" ",B33,1)-2))</f>
        <v>2800_Kereskedelmi</v>
      </c>
      <c r="B33" s="5" t="s">
        <v>147</v>
      </c>
      <c r="C33" s="19" t="s">
        <v>13</v>
      </c>
      <c r="D33" s="19">
        <v>2800</v>
      </c>
      <c r="E33" s="19" t="s">
        <v>152</v>
      </c>
      <c r="F33" s="19" t="s">
        <v>148</v>
      </c>
      <c r="G33" s="19" t="s">
        <v>149</v>
      </c>
      <c r="H33" s="20" t="s">
        <v>150</v>
      </c>
      <c r="I33" s="6">
        <v>10</v>
      </c>
      <c r="J33" s="6">
        <v>25</v>
      </c>
      <c r="K33" s="6">
        <v>18</v>
      </c>
      <c r="L33" s="6">
        <v>10</v>
      </c>
    </row>
    <row r="34" spans="1:12" ht="38.25">
      <c r="A34" s="4" t="str">
        <f aca="true" t="shared" si="1" ref="A34:A44">CONCATENATE(D34,"_",LEFT(B34,SEARCH(" ",B34,1)-1))</f>
        <v>2800_Mikes</v>
      </c>
      <c r="B34" s="5" t="s">
        <v>497</v>
      </c>
      <c r="C34" s="19" t="s">
        <v>13</v>
      </c>
      <c r="D34" s="19">
        <v>2800</v>
      </c>
      <c r="E34" s="19" t="s">
        <v>152</v>
      </c>
      <c r="F34" s="19" t="s">
        <v>498</v>
      </c>
      <c r="G34" s="19" t="s">
        <v>499</v>
      </c>
      <c r="H34" s="20" t="s">
        <v>500</v>
      </c>
      <c r="I34" s="6">
        <v>10</v>
      </c>
      <c r="J34" s="6">
        <v>6</v>
      </c>
      <c r="K34" s="6">
        <v>4</v>
      </c>
      <c r="L34" s="6">
        <v>5</v>
      </c>
    </row>
    <row r="35" spans="1:12" ht="25.5">
      <c r="A35" s="4" t="str">
        <f t="shared" si="1"/>
        <v>2800_Remédium</v>
      </c>
      <c r="B35" s="5" t="s">
        <v>581</v>
      </c>
      <c r="C35" s="19" t="s">
        <v>13</v>
      </c>
      <c r="D35" s="19">
        <v>2800</v>
      </c>
      <c r="E35" s="19" t="s">
        <v>152</v>
      </c>
      <c r="F35" s="19" t="s">
        <v>582</v>
      </c>
      <c r="G35" s="19" t="s">
        <v>583</v>
      </c>
      <c r="H35" s="20" t="s">
        <v>584</v>
      </c>
      <c r="I35" s="6"/>
      <c r="J35" s="6"/>
      <c r="K35" s="6">
        <v>25</v>
      </c>
      <c r="L35" s="6"/>
    </row>
    <row r="36" spans="1:12" ht="25.5">
      <c r="A36" s="4" t="str">
        <f t="shared" si="1"/>
        <v>2840_Eötvös</v>
      </c>
      <c r="B36" s="5" t="s">
        <v>435</v>
      </c>
      <c r="C36" s="19" t="s">
        <v>13</v>
      </c>
      <c r="D36" s="19">
        <v>2840</v>
      </c>
      <c r="E36" s="19" t="s">
        <v>436</v>
      </c>
      <c r="F36" s="19" t="s">
        <v>437</v>
      </c>
      <c r="G36" s="19" t="s">
        <v>438</v>
      </c>
      <c r="H36" s="20" t="s">
        <v>802</v>
      </c>
      <c r="I36" s="6">
        <v>2</v>
      </c>
      <c r="J36" s="6">
        <v>4</v>
      </c>
      <c r="K36" s="6">
        <v>1</v>
      </c>
      <c r="L36" s="6">
        <v>6</v>
      </c>
    </row>
    <row r="37" spans="1:12" ht="25.5">
      <c r="A37" s="4" t="str">
        <f t="shared" si="1"/>
        <v>2890_Bláthy</v>
      </c>
      <c r="B37" s="5" t="s">
        <v>402</v>
      </c>
      <c r="C37" s="19" t="s">
        <v>13</v>
      </c>
      <c r="D37" s="19">
        <v>2890</v>
      </c>
      <c r="E37" s="19" t="s">
        <v>403</v>
      </c>
      <c r="F37" s="19" t="s">
        <v>404</v>
      </c>
      <c r="G37" s="19" t="s">
        <v>405</v>
      </c>
      <c r="H37" s="20" t="s">
        <v>406</v>
      </c>
      <c r="I37" s="6">
        <v>9</v>
      </c>
      <c r="J37" s="6">
        <v>11</v>
      </c>
      <c r="K37" s="6">
        <v>13</v>
      </c>
      <c r="L37" s="6">
        <v>2</v>
      </c>
    </row>
    <row r="38" spans="1:12" ht="25.5">
      <c r="A38" s="4" t="str">
        <f t="shared" si="1"/>
        <v>2900_Alapy</v>
      </c>
      <c r="B38" s="5" t="s">
        <v>694</v>
      </c>
      <c r="C38" s="19" t="s">
        <v>13</v>
      </c>
      <c r="D38" s="19">
        <v>2900</v>
      </c>
      <c r="E38" s="19" t="s">
        <v>72</v>
      </c>
      <c r="F38" s="19" t="s">
        <v>73</v>
      </c>
      <c r="G38" s="19" t="s">
        <v>74</v>
      </c>
      <c r="H38" s="20" t="s">
        <v>75</v>
      </c>
      <c r="I38" s="6">
        <v>3</v>
      </c>
      <c r="J38" s="6">
        <v>15</v>
      </c>
      <c r="K38" s="6">
        <v>4</v>
      </c>
      <c r="L38" s="6">
        <v>11</v>
      </c>
    </row>
    <row r="39" spans="1:12" ht="25.5">
      <c r="A39" s="4" t="str">
        <f t="shared" si="1"/>
        <v>3000_Damjanich</v>
      </c>
      <c r="B39" s="5" t="s">
        <v>649</v>
      </c>
      <c r="C39" s="19" t="s">
        <v>12</v>
      </c>
      <c r="D39" s="19">
        <v>3000</v>
      </c>
      <c r="E39" s="19" t="s">
        <v>650</v>
      </c>
      <c r="F39" s="19" t="s">
        <v>651</v>
      </c>
      <c r="G39" s="19" t="s">
        <v>652</v>
      </c>
      <c r="H39" s="20" t="s">
        <v>653</v>
      </c>
      <c r="I39" s="6">
        <v>12</v>
      </c>
      <c r="J39" s="6">
        <v>40</v>
      </c>
      <c r="K39" s="6">
        <v>20</v>
      </c>
      <c r="L39" s="6">
        <v>15</v>
      </c>
    </row>
    <row r="40" spans="1:12" ht="63.75">
      <c r="A40" s="4" t="str">
        <f t="shared" si="1"/>
        <v>3100_Táncsics</v>
      </c>
      <c r="B40" s="5" t="s">
        <v>235</v>
      </c>
      <c r="C40" s="19" t="s">
        <v>12</v>
      </c>
      <c r="D40" s="19">
        <v>3100</v>
      </c>
      <c r="E40" s="19" t="s">
        <v>236</v>
      </c>
      <c r="F40" s="19" t="s">
        <v>237</v>
      </c>
      <c r="G40" s="19" t="s">
        <v>238</v>
      </c>
      <c r="H40" s="20" t="s">
        <v>239</v>
      </c>
      <c r="I40" s="6">
        <v>14</v>
      </c>
      <c r="J40" s="6">
        <v>14</v>
      </c>
      <c r="K40" s="6">
        <v>9</v>
      </c>
      <c r="L40" s="6">
        <v>6</v>
      </c>
    </row>
    <row r="41" spans="1:12" ht="25.5">
      <c r="A41" s="4" t="str">
        <f t="shared" si="1"/>
        <v>3170_Lipthay</v>
      </c>
      <c r="B41" s="5" t="s">
        <v>455</v>
      </c>
      <c r="C41" s="19" t="s">
        <v>12</v>
      </c>
      <c r="D41" s="19">
        <v>3170</v>
      </c>
      <c r="E41" s="19" t="s">
        <v>456</v>
      </c>
      <c r="F41" s="19" t="s">
        <v>457</v>
      </c>
      <c r="G41" s="19" t="s">
        <v>458</v>
      </c>
      <c r="H41" s="20" t="s">
        <v>680</v>
      </c>
      <c r="I41" s="6">
        <v>6</v>
      </c>
      <c r="J41" s="6"/>
      <c r="K41" s="6"/>
      <c r="L41" s="6"/>
    </row>
    <row r="42" spans="1:12" ht="25.5">
      <c r="A42" s="4" t="str">
        <f t="shared" si="1"/>
        <v>3200_József</v>
      </c>
      <c r="B42" s="5" t="s">
        <v>480</v>
      </c>
      <c r="C42" s="19" t="s">
        <v>12</v>
      </c>
      <c r="D42" s="19">
        <v>3200</v>
      </c>
      <c r="E42" s="19" t="s">
        <v>481</v>
      </c>
      <c r="F42" s="19" t="s">
        <v>482</v>
      </c>
      <c r="G42" s="19" t="s">
        <v>483</v>
      </c>
      <c r="H42" s="20" t="s">
        <v>484</v>
      </c>
      <c r="I42" s="6">
        <v>8</v>
      </c>
      <c r="J42" s="6">
        <v>6</v>
      </c>
      <c r="K42" s="6">
        <v>11</v>
      </c>
      <c r="L42" s="6">
        <v>5</v>
      </c>
    </row>
    <row r="43" spans="1:12" ht="38.25">
      <c r="A43" s="4" t="str">
        <f t="shared" si="1"/>
        <v>3200_Károly</v>
      </c>
      <c r="B43" s="5" t="s">
        <v>662</v>
      </c>
      <c r="C43" s="19" t="s">
        <v>12</v>
      </c>
      <c r="D43" s="19">
        <v>3200</v>
      </c>
      <c r="E43" s="19" t="s">
        <v>481</v>
      </c>
      <c r="F43" s="19" t="s">
        <v>663</v>
      </c>
      <c r="G43" s="19" t="s">
        <v>664</v>
      </c>
      <c r="H43" s="20" t="s">
        <v>665</v>
      </c>
      <c r="I43" s="6">
        <v>12</v>
      </c>
      <c r="J43" s="6">
        <v>17</v>
      </c>
      <c r="K43" s="6">
        <v>15</v>
      </c>
      <c r="L43" s="6">
        <v>4</v>
      </c>
    </row>
    <row r="44" spans="1:12" ht="25.5">
      <c r="A44" s="4" t="str">
        <f t="shared" si="1"/>
        <v>3300_Bornemissza</v>
      </c>
      <c r="B44" s="5" t="s">
        <v>344</v>
      </c>
      <c r="C44" s="19" t="s">
        <v>12</v>
      </c>
      <c r="D44" s="19">
        <v>3300</v>
      </c>
      <c r="E44" s="19" t="s">
        <v>92</v>
      </c>
      <c r="F44" s="19" t="s">
        <v>345</v>
      </c>
      <c r="G44" s="19" t="s">
        <v>346</v>
      </c>
      <c r="H44" s="20" t="s">
        <v>347</v>
      </c>
      <c r="I44" s="6">
        <v>15</v>
      </c>
      <c r="J44" s="6">
        <v>15</v>
      </c>
      <c r="K44" s="6">
        <v>5</v>
      </c>
      <c r="L44" s="6">
        <v>15</v>
      </c>
    </row>
    <row r="45" spans="1:12" ht="38.25">
      <c r="A45" s="4" t="str">
        <f>CONCATENATE(D45,"_Nyomdaipari")</f>
        <v>3300_Nyomdaipari</v>
      </c>
      <c r="B45" s="5" t="s">
        <v>459</v>
      </c>
      <c r="C45" s="19" t="s">
        <v>12</v>
      </c>
      <c r="D45" s="19">
        <v>3300</v>
      </c>
      <c r="E45" s="19" t="s">
        <v>92</v>
      </c>
      <c r="F45" s="19" t="s">
        <v>460</v>
      </c>
      <c r="G45" s="19" t="s">
        <v>461</v>
      </c>
      <c r="H45" s="20" t="s">
        <v>462</v>
      </c>
      <c r="I45" s="6">
        <v>3</v>
      </c>
      <c r="J45" s="6">
        <v>2</v>
      </c>
      <c r="K45" s="6">
        <v>7</v>
      </c>
      <c r="L45" s="6">
        <v>6</v>
      </c>
    </row>
    <row r="46" spans="1:12" ht="38.25">
      <c r="A46" s="4" t="str">
        <f>CONCATENATE(D46,"_",LEFT(B46,SEARCH(" ",B46,1)-1))</f>
        <v>3300_Kereskedelmi</v>
      </c>
      <c r="B46" s="5" t="s">
        <v>681</v>
      </c>
      <c r="C46" s="19" t="s">
        <v>12</v>
      </c>
      <c r="D46" s="19">
        <v>3300</v>
      </c>
      <c r="E46" s="19" t="s">
        <v>92</v>
      </c>
      <c r="F46" s="19" t="s">
        <v>432</v>
      </c>
      <c r="G46" s="19" t="s">
        <v>433</v>
      </c>
      <c r="H46" s="20" t="s">
        <v>434</v>
      </c>
      <c r="I46" s="6">
        <v>9</v>
      </c>
      <c r="J46" s="6">
        <v>2</v>
      </c>
      <c r="K46" s="6">
        <v>52</v>
      </c>
      <c r="L46" s="6"/>
    </row>
    <row r="47" spans="1:12" ht="25.5">
      <c r="A47" s="4" t="str">
        <f>CONCATENATE(D47,"_",LEFT(B47,SEARCH(" ",B47,1)-1))</f>
        <v>3300_Kontawig</v>
      </c>
      <c r="B47" s="5" t="s">
        <v>91</v>
      </c>
      <c r="C47" s="19" t="s">
        <v>12</v>
      </c>
      <c r="D47" s="19">
        <v>3300</v>
      </c>
      <c r="E47" s="19" t="s">
        <v>92</v>
      </c>
      <c r="F47" s="19" t="s">
        <v>93</v>
      </c>
      <c r="G47" s="19" t="s">
        <v>94</v>
      </c>
      <c r="H47" s="20" t="s">
        <v>95</v>
      </c>
      <c r="I47" s="6">
        <v>3</v>
      </c>
      <c r="J47" s="6">
        <v>10</v>
      </c>
      <c r="K47" s="6">
        <v>10</v>
      </c>
      <c r="L47" s="6">
        <v>4</v>
      </c>
    </row>
    <row r="48" spans="1:12" ht="25.5">
      <c r="A48" s="4" t="str">
        <f>CONCATENATE(D48,"_",LEFT(B48,SEARCH(" ",B48,1)-1))</f>
        <v>3360_Eötvös</v>
      </c>
      <c r="B48" s="5" t="s">
        <v>86</v>
      </c>
      <c r="C48" s="19" t="s">
        <v>12</v>
      </c>
      <c r="D48" s="19">
        <v>3360</v>
      </c>
      <c r="E48" s="19" t="s">
        <v>87</v>
      </c>
      <c r="F48" s="19" t="s">
        <v>88</v>
      </c>
      <c r="G48" s="19" t="s">
        <v>89</v>
      </c>
      <c r="H48" s="20" t="s">
        <v>90</v>
      </c>
      <c r="I48" s="6"/>
      <c r="J48" s="6">
        <v>5</v>
      </c>
      <c r="K48" s="6"/>
      <c r="L48" s="6"/>
    </row>
    <row r="49" spans="1:12" ht="25.5">
      <c r="A49" s="4" t="str">
        <f>CONCATENATE(D49,"_",LEFT(B49,SEARCH(" ",B49,1)-1))</f>
        <v>3400_Széchenyi</v>
      </c>
      <c r="B49" s="5" t="s">
        <v>263</v>
      </c>
      <c r="C49" s="19" t="s">
        <v>12</v>
      </c>
      <c r="D49" s="19">
        <v>3400</v>
      </c>
      <c r="E49" s="19" t="s">
        <v>767</v>
      </c>
      <c r="F49" s="19" t="s">
        <v>768</v>
      </c>
      <c r="G49" s="19" t="s">
        <v>769</v>
      </c>
      <c r="H49" s="20" t="s">
        <v>770</v>
      </c>
      <c r="I49" s="6">
        <v>12</v>
      </c>
      <c r="J49" s="6">
        <v>8</v>
      </c>
      <c r="K49" s="6">
        <v>15</v>
      </c>
      <c r="L49" s="6">
        <v>18</v>
      </c>
    </row>
    <row r="50" spans="1:12" ht="38.25">
      <c r="A50" s="4" t="str">
        <f>CONCATENATE(D50,"_",LEFT(B50,SEARCH(" ",B50,1)-1))</f>
        <v>3532_Szentpáli</v>
      </c>
      <c r="B50" s="5" t="s">
        <v>138</v>
      </c>
      <c r="C50" s="19" t="s">
        <v>12</v>
      </c>
      <c r="D50" s="19">
        <v>3532</v>
      </c>
      <c r="E50" s="19" t="s">
        <v>139</v>
      </c>
      <c r="F50" s="19" t="s">
        <v>140</v>
      </c>
      <c r="G50" s="19" t="s">
        <v>141</v>
      </c>
      <c r="H50" s="20" t="s">
        <v>142</v>
      </c>
      <c r="I50" s="6">
        <v>20</v>
      </c>
      <c r="J50" s="6">
        <v>20</v>
      </c>
      <c r="K50" s="6">
        <v>20</v>
      </c>
      <c r="L50" s="6">
        <v>20</v>
      </c>
    </row>
    <row r="51" spans="1:12" ht="25.5">
      <c r="A51" s="4" t="str">
        <f>CONCATENATE(D51,"_","Vasgyári")</f>
        <v>3533_Vasgyári</v>
      </c>
      <c r="B51" s="5" t="s">
        <v>182</v>
      </c>
      <c r="C51" s="19" t="s">
        <v>12</v>
      </c>
      <c r="D51" s="19">
        <v>3533</v>
      </c>
      <c r="E51" s="19" t="s">
        <v>139</v>
      </c>
      <c r="F51" s="19" t="s">
        <v>183</v>
      </c>
      <c r="G51" s="19" t="s">
        <v>184</v>
      </c>
      <c r="H51" s="20" t="s">
        <v>185</v>
      </c>
      <c r="I51" s="6">
        <v>10</v>
      </c>
      <c r="J51" s="6">
        <v>10</v>
      </c>
      <c r="K51" s="6">
        <v>10</v>
      </c>
      <c r="L51" s="6">
        <v>10</v>
      </c>
    </row>
    <row r="52" spans="1:12" ht="25.5">
      <c r="A52" s="4" t="str">
        <f aca="true" t="shared" si="2" ref="A52:A67">CONCATENATE(D52,"_",LEFT(B52,SEARCH(" ",B52,1)-1))</f>
        <v>3534_Eötvös</v>
      </c>
      <c r="B52" s="5" t="s">
        <v>259</v>
      </c>
      <c r="C52" s="19" t="s">
        <v>12</v>
      </c>
      <c r="D52" s="19">
        <v>3534</v>
      </c>
      <c r="E52" s="19" t="s">
        <v>139</v>
      </c>
      <c r="F52" s="19" t="s">
        <v>260</v>
      </c>
      <c r="G52" s="19" t="s">
        <v>261</v>
      </c>
      <c r="H52" s="20" t="s">
        <v>262</v>
      </c>
      <c r="I52" s="6"/>
      <c r="J52" s="6">
        <v>4</v>
      </c>
      <c r="K52" s="6">
        <v>6</v>
      </c>
      <c r="L52" s="6"/>
    </row>
    <row r="53" spans="1:12" ht="25.5">
      <c r="A53" s="4" t="str">
        <f t="shared" si="2"/>
        <v>3700_Deák</v>
      </c>
      <c r="B53" s="5" t="s">
        <v>721</v>
      </c>
      <c r="C53" s="19" t="s">
        <v>12</v>
      </c>
      <c r="D53" s="19">
        <v>3700</v>
      </c>
      <c r="E53" s="19" t="s">
        <v>241</v>
      </c>
      <c r="F53" s="19" t="s">
        <v>722</v>
      </c>
      <c r="G53" s="19" t="s">
        <v>723</v>
      </c>
      <c r="H53" s="20" t="s">
        <v>724</v>
      </c>
      <c r="I53" s="6">
        <v>11</v>
      </c>
      <c r="J53" s="6">
        <v>9</v>
      </c>
      <c r="K53" s="6">
        <v>15</v>
      </c>
      <c r="L53" s="6">
        <v>10</v>
      </c>
    </row>
    <row r="54" spans="1:12" ht="51">
      <c r="A54" s="4" t="str">
        <f t="shared" si="2"/>
        <v>3702_Surányi</v>
      </c>
      <c r="B54" s="19" t="s">
        <v>240</v>
      </c>
      <c r="C54" s="19" t="s">
        <v>12</v>
      </c>
      <c r="D54" s="19">
        <v>3702</v>
      </c>
      <c r="E54" s="19" t="s">
        <v>241</v>
      </c>
      <c r="F54" s="19" t="s">
        <v>242</v>
      </c>
      <c r="G54" s="19" t="s">
        <v>243</v>
      </c>
      <c r="H54" s="21" t="s">
        <v>244</v>
      </c>
      <c r="I54" s="6">
        <v>12</v>
      </c>
      <c r="J54" s="6">
        <v>8</v>
      </c>
      <c r="K54" s="6">
        <v>10</v>
      </c>
      <c r="L54" s="6">
        <v>10</v>
      </c>
    </row>
    <row r="55" spans="1:12" ht="25.5">
      <c r="A55" s="4" t="str">
        <f t="shared" si="2"/>
        <v>3910_Kereskedelmi</v>
      </c>
      <c r="B55" s="5" t="s">
        <v>320</v>
      </c>
      <c r="C55" s="19" t="s">
        <v>12</v>
      </c>
      <c r="D55" s="19">
        <v>3910</v>
      </c>
      <c r="E55" s="19" t="s">
        <v>301</v>
      </c>
      <c r="F55" s="19" t="s">
        <v>321</v>
      </c>
      <c r="G55" s="19" t="s">
        <v>322</v>
      </c>
      <c r="H55" s="20" t="s">
        <v>323</v>
      </c>
      <c r="I55" s="6">
        <v>3</v>
      </c>
      <c r="J55" s="6">
        <v>8</v>
      </c>
      <c r="K55" s="6"/>
      <c r="L55" s="6"/>
    </row>
    <row r="56" spans="1:12" ht="25.5">
      <c r="A56" s="4" t="str">
        <f t="shared" si="2"/>
        <v>3910_Mezőgazdasági</v>
      </c>
      <c r="B56" s="5" t="s">
        <v>682</v>
      </c>
      <c r="C56" s="19" t="s">
        <v>12</v>
      </c>
      <c r="D56" s="19">
        <v>3910</v>
      </c>
      <c r="E56" s="19" t="s">
        <v>301</v>
      </c>
      <c r="F56" s="19" t="s">
        <v>302</v>
      </c>
      <c r="G56" s="19" t="s">
        <v>303</v>
      </c>
      <c r="H56" s="20" t="s">
        <v>800</v>
      </c>
      <c r="I56" s="6"/>
      <c r="J56" s="6"/>
      <c r="K56" s="6">
        <v>10</v>
      </c>
      <c r="L56" s="6"/>
    </row>
    <row r="57" spans="1:12" ht="25.5">
      <c r="A57" s="4" t="str">
        <f t="shared" si="2"/>
        <v>3950_Vay</v>
      </c>
      <c r="B57" s="5" t="s">
        <v>47</v>
      </c>
      <c r="C57" s="19" t="s">
        <v>12</v>
      </c>
      <c r="D57" s="19">
        <v>3950</v>
      </c>
      <c r="E57" s="19" t="s">
        <v>48</v>
      </c>
      <c r="F57" s="19" t="s">
        <v>49</v>
      </c>
      <c r="G57" s="19" t="s">
        <v>50</v>
      </c>
      <c r="H57" s="20" t="s">
        <v>51</v>
      </c>
      <c r="I57" s="6">
        <v>1</v>
      </c>
      <c r="J57" s="6">
        <v>4</v>
      </c>
      <c r="K57" s="6">
        <v>1</v>
      </c>
      <c r="L57" s="6">
        <v>4</v>
      </c>
    </row>
    <row r="58" spans="1:12" ht="25.5">
      <c r="A58" s="4" t="str">
        <f t="shared" si="2"/>
        <v>3980_Trefort</v>
      </c>
      <c r="B58" s="5" t="s">
        <v>143</v>
      </c>
      <c r="C58" s="19" t="s">
        <v>12</v>
      </c>
      <c r="D58" s="19">
        <v>3980</v>
      </c>
      <c r="E58" s="19" t="s">
        <v>144</v>
      </c>
      <c r="F58" s="19" t="s">
        <v>145</v>
      </c>
      <c r="G58" s="19" t="s">
        <v>146</v>
      </c>
      <c r="H58" s="20" t="s">
        <v>795</v>
      </c>
      <c r="I58" s="6">
        <v>8</v>
      </c>
      <c r="J58" s="6"/>
      <c r="K58" s="6">
        <v>8</v>
      </c>
      <c r="L58" s="6">
        <v>8</v>
      </c>
    </row>
    <row r="59" spans="1:12" ht="25.5">
      <c r="A59" s="4" t="str">
        <f t="shared" si="2"/>
        <v>4024_Irinyi</v>
      </c>
      <c r="B59" s="5" t="s">
        <v>683</v>
      </c>
      <c r="C59" s="19" t="s">
        <v>11</v>
      </c>
      <c r="D59" s="19">
        <v>4024</v>
      </c>
      <c r="E59" s="19" t="s">
        <v>82</v>
      </c>
      <c r="F59" s="19" t="s">
        <v>179</v>
      </c>
      <c r="G59" s="19" t="s">
        <v>180</v>
      </c>
      <c r="H59" s="20" t="s">
        <v>181</v>
      </c>
      <c r="I59" s="6"/>
      <c r="J59" s="6">
        <v>5</v>
      </c>
      <c r="K59" s="6">
        <v>2</v>
      </c>
      <c r="L59" s="6">
        <v>4</v>
      </c>
    </row>
    <row r="60" spans="1:12" ht="25.5">
      <c r="A60" s="4" t="str">
        <f t="shared" si="2"/>
        <v>4027_Diószegi</v>
      </c>
      <c r="B60" s="5" t="s">
        <v>684</v>
      </c>
      <c r="C60" s="19" t="s">
        <v>11</v>
      </c>
      <c r="D60" s="19">
        <v>4027</v>
      </c>
      <c r="E60" s="19" t="s">
        <v>82</v>
      </c>
      <c r="F60" s="19" t="s">
        <v>429</v>
      </c>
      <c r="G60" s="19" t="s">
        <v>430</v>
      </c>
      <c r="H60" s="20" t="s">
        <v>431</v>
      </c>
      <c r="I60" s="6">
        <v>20</v>
      </c>
      <c r="J60" s="6">
        <v>15</v>
      </c>
      <c r="K60" s="6">
        <v>22</v>
      </c>
      <c r="L60" s="6">
        <v>6</v>
      </c>
    </row>
    <row r="61" spans="1:12" ht="25.5">
      <c r="A61" s="4" t="str">
        <f t="shared" si="2"/>
        <v>4027_Kereskedelmi</v>
      </c>
      <c r="B61" s="5" t="s">
        <v>629</v>
      </c>
      <c r="C61" s="19" t="s">
        <v>11</v>
      </c>
      <c r="D61" s="19">
        <v>4027</v>
      </c>
      <c r="E61" s="19" t="s">
        <v>82</v>
      </c>
      <c r="F61" s="19" t="s">
        <v>630</v>
      </c>
      <c r="G61" s="19" t="s">
        <v>631</v>
      </c>
      <c r="H61" s="20" t="s">
        <v>632</v>
      </c>
      <c r="I61" s="6">
        <v>5</v>
      </c>
      <c r="J61" s="6">
        <v>18</v>
      </c>
      <c r="K61" s="6">
        <v>5</v>
      </c>
      <c r="L61" s="6">
        <v>12</v>
      </c>
    </row>
    <row r="62" spans="1:12" ht="25.5">
      <c r="A62" s="4" t="str">
        <f t="shared" si="2"/>
        <v>4028_Povolny</v>
      </c>
      <c r="B62" s="5" t="s">
        <v>96</v>
      </c>
      <c r="C62" s="19" t="s">
        <v>11</v>
      </c>
      <c r="D62" s="19">
        <v>4028</v>
      </c>
      <c r="E62" s="19" t="s">
        <v>82</v>
      </c>
      <c r="F62" s="19" t="s">
        <v>97</v>
      </c>
      <c r="G62" s="19" t="s">
        <v>98</v>
      </c>
      <c r="H62" s="20" t="s">
        <v>99</v>
      </c>
      <c r="I62" s="6">
        <v>7</v>
      </c>
      <c r="J62" s="6">
        <v>11</v>
      </c>
      <c r="K62" s="6">
        <v>9</v>
      </c>
      <c r="L62" s="6">
        <v>4</v>
      </c>
    </row>
    <row r="63" spans="1:12" ht="25.5">
      <c r="A63" s="4" t="str">
        <f t="shared" si="2"/>
        <v>4031_Tessedik</v>
      </c>
      <c r="B63" s="5" t="s">
        <v>81</v>
      </c>
      <c r="C63" s="19" t="s">
        <v>11</v>
      </c>
      <c r="D63" s="19">
        <v>4031</v>
      </c>
      <c r="E63" s="19" t="s">
        <v>82</v>
      </c>
      <c r="F63" s="19" t="s">
        <v>83</v>
      </c>
      <c r="G63" s="19" t="s">
        <v>84</v>
      </c>
      <c r="H63" s="20" t="s">
        <v>85</v>
      </c>
      <c r="I63" s="6">
        <v>3</v>
      </c>
      <c r="J63" s="6">
        <v>6</v>
      </c>
      <c r="K63" s="6">
        <v>1</v>
      </c>
      <c r="L63" s="6">
        <v>5</v>
      </c>
    </row>
    <row r="64" spans="1:12" ht="25.5">
      <c r="A64" s="4" t="str">
        <f t="shared" si="2"/>
        <v>4060_Veres</v>
      </c>
      <c r="B64" s="5" t="s">
        <v>105</v>
      </c>
      <c r="C64" s="19" t="s">
        <v>11</v>
      </c>
      <c r="D64" s="19">
        <v>4060</v>
      </c>
      <c r="E64" s="19" t="s">
        <v>106</v>
      </c>
      <c r="F64" s="19" t="s">
        <v>107</v>
      </c>
      <c r="G64" s="19" t="s">
        <v>108</v>
      </c>
      <c r="H64" s="20" t="s">
        <v>109</v>
      </c>
      <c r="I64" s="6"/>
      <c r="J64" s="6">
        <v>3</v>
      </c>
      <c r="K64" s="6"/>
      <c r="L64" s="6"/>
    </row>
    <row r="65" spans="1:12" ht="51">
      <c r="A65" s="4" t="str">
        <f t="shared" si="2"/>
        <v>4080_Kőrösi</v>
      </c>
      <c r="B65" s="5" t="s">
        <v>407</v>
      </c>
      <c r="C65" s="19" t="s">
        <v>11</v>
      </c>
      <c r="D65" s="19">
        <v>4080</v>
      </c>
      <c r="E65" s="19" t="s">
        <v>408</v>
      </c>
      <c r="F65" s="19" t="s">
        <v>409</v>
      </c>
      <c r="G65" s="19" t="s">
        <v>410</v>
      </c>
      <c r="H65" s="20" t="s">
        <v>411</v>
      </c>
      <c r="I65" s="6">
        <v>1</v>
      </c>
      <c r="J65" s="6">
        <v>7</v>
      </c>
      <c r="K65" s="6">
        <v>1</v>
      </c>
      <c r="L65" s="6"/>
    </row>
    <row r="66" spans="1:12" ht="25.5">
      <c r="A66" s="4" t="str">
        <f t="shared" si="2"/>
        <v>4090_József</v>
      </c>
      <c r="B66" s="5" t="s">
        <v>57</v>
      </c>
      <c r="C66" s="19" t="s">
        <v>11</v>
      </c>
      <c r="D66" s="19">
        <v>4090</v>
      </c>
      <c r="E66" s="19" t="s">
        <v>58</v>
      </c>
      <c r="F66" s="19" t="s">
        <v>59</v>
      </c>
      <c r="G66" s="19" t="s">
        <v>60</v>
      </c>
      <c r="H66" s="20" t="s">
        <v>61</v>
      </c>
      <c r="I66" s="6">
        <v>3</v>
      </c>
      <c r="J66" s="6">
        <v>11</v>
      </c>
      <c r="K66" s="6">
        <v>9</v>
      </c>
      <c r="L66" s="6">
        <v>1</v>
      </c>
    </row>
    <row r="67" spans="1:12" ht="25.5">
      <c r="A67" s="4" t="str">
        <f t="shared" si="2"/>
        <v>4100_Eötvös</v>
      </c>
      <c r="B67" s="5" t="s">
        <v>254</v>
      </c>
      <c r="C67" s="19" t="s">
        <v>11</v>
      </c>
      <c r="D67" s="19">
        <v>4100</v>
      </c>
      <c r="E67" s="19" t="s">
        <v>255</v>
      </c>
      <c r="F67" s="19" t="s">
        <v>256</v>
      </c>
      <c r="G67" s="19" t="s">
        <v>257</v>
      </c>
      <c r="H67" s="20" t="s">
        <v>258</v>
      </c>
      <c r="I67" s="6">
        <v>2</v>
      </c>
      <c r="J67" s="6">
        <v>17</v>
      </c>
      <c r="K67" s="6">
        <v>10</v>
      </c>
      <c r="L67" s="6">
        <v>4</v>
      </c>
    </row>
    <row r="68" spans="1:12" ht="38.25">
      <c r="A68" s="4" t="str">
        <f>CONCATENATE(D68,"_","Rákóczi")</f>
        <v>4130_Rákóczi</v>
      </c>
      <c r="B68" s="5" t="s">
        <v>310</v>
      </c>
      <c r="C68" s="19" t="s">
        <v>11</v>
      </c>
      <c r="D68" s="19">
        <v>4130</v>
      </c>
      <c r="E68" s="19" t="s">
        <v>311</v>
      </c>
      <c r="F68" s="19" t="s">
        <v>312</v>
      </c>
      <c r="G68" s="19" t="s">
        <v>313</v>
      </c>
      <c r="H68" s="20" t="s">
        <v>314</v>
      </c>
      <c r="I68" s="6"/>
      <c r="J68" s="6"/>
      <c r="K68" s="6"/>
      <c r="L68" s="6">
        <v>1</v>
      </c>
    </row>
    <row r="69" spans="1:12" ht="25.5">
      <c r="A69" s="4" t="str">
        <f aca="true" t="shared" si="3" ref="A69:A75">CONCATENATE(D69,"_",LEFT(B69,SEARCH(" ",B69,1)-1))</f>
        <v>4200_Bocskai</v>
      </c>
      <c r="B69" s="5" t="s">
        <v>194</v>
      </c>
      <c r="C69" s="19" t="s">
        <v>11</v>
      </c>
      <c r="D69" s="19">
        <v>4200</v>
      </c>
      <c r="E69" s="19" t="s">
        <v>195</v>
      </c>
      <c r="F69" s="19" t="s">
        <v>196</v>
      </c>
      <c r="G69" s="19" t="s">
        <v>197</v>
      </c>
      <c r="H69" s="20" t="s">
        <v>198</v>
      </c>
      <c r="I69" s="6">
        <v>20</v>
      </c>
      <c r="J69" s="6">
        <v>20</v>
      </c>
      <c r="K69" s="6">
        <v>12</v>
      </c>
      <c r="L69" s="6">
        <v>7</v>
      </c>
    </row>
    <row r="70" spans="1:12" ht="25.5">
      <c r="A70" s="4" t="str">
        <f t="shared" si="3"/>
        <v>4220_Veress</v>
      </c>
      <c r="B70" s="5" t="s">
        <v>573</v>
      </c>
      <c r="C70" s="19" t="s">
        <v>11</v>
      </c>
      <c r="D70" s="19">
        <v>4220</v>
      </c>
      <c r="E70" s="19" t="s">
        <v>574</v>
      </c>
      <c r="F70" s="19" t="s">
        <v>575</v>
      </c>
      <c r="G70" s="19" t="s">
        <v>576</v>
      </c>
      <c r="H70" s="20" t="s">
        <v>577</v>
      </c>
      <c r="I70" s="6">
        <v>25</v>
      </c>
      <c r="J70" s="6">
        <v>11</v>
      </c>
      <c r="K70" s="6">
        <v>5</v>
      </c>
      <c r="L70" s="6">
        <v>8</v>
      </c>
    </row>
    <row r="71" spans="1:12" ht="25.5">
      <c r="A71" s="4" t="str">
        <f t="shared" si="3"/>
        <v>4400_Bencs</v>
      </c>
      <c r="B71" s="5" t="s">
        <v>703</v>
      </c>
      <c r="C71" s="19" t="s">
        <v>11</v>
      </c>
      <c r="D71" s="19">
        <v>4400</v>
      </c>
      <c r="E71" s="19" t="s">
        <v>565</v>
      </c>
      <c r="F71" s="19" t="s">
        <v>704</v>
      </c>
      <c r="G71" s="19" t="s">
        <v>705</v>
      </c>
      <c r="H71" s="20" t="s">
        <v>706</v>
      </c>
      <c r="I71" s="6">
        <v>13</v>
      </c>
      <c r="J71" s="6">
        <v>10</v>
      </c>
      <c r="K71" s="6">
        <v>13</v>
      </c>
      <c r="L71" s="6">
        <v>10</v>
      </c>
    </row>
    <row r="72" spans="1:12" ht="25.5">
      <c r="A72" s="4" t="str">
        <f t="shared" si="3"/>
        <v>4400_Inczédy</v>
      </c>
      <c r="B72" s="5" t="s">
        <v>638</v>
      </c>
      <c r="C72" s="19" t="s">
        <v>11</v>
      </c>
      <c r="D72" s="19">
        <v>4400</v>
      </c>
      <c r="E72" s="19" t="s">
        <v>565</v>
      </c>
      <c r="F72" s="19" t="s">
        <v>639</v>
      </c>
      <c r="G72" s="19" t="s">
        <v>640</v>
      </c>
      <c r="H72" s="20" t="s">
        <v>641</v>
      </c>
      <c r="I72" s="6">
        <v>12</v>
      </c>
      <c r="J72" s="6">
        <v>12</v>
      </c>
      <c r="K72" s="6">
        <v>10</v>
      </c>
      <c r="L72" s="6">
        <v>10</v>
      </c>
    </row>
    <row r="73" spans="1:12" ht="25.5">
      <c r="A73" s="4" t="str">
        <f t="shared" si="3"/>
        <v>4400_Ridens</v>
      </c>
      <c r="B73" s="5" t="s">
        <v>610</v>
      </c>
      <c r="C73" s="19" t="s">
        <v>11</v>
      </c>
      <c r="D73" s="19">
        <v>4400</v>
      </c>
      <c r="E73" s="19" t="s">
        <v>565</v>
      </c>
      <c r="F73" s="19" t="s">
        <v>611</v>
      </c>
      <c r="G73" s="19" t="s">
        <v>612</v>
      </c>
      <c r="H73" s="20" t="s">
        <v>613</v>
      </c>
      <c r="I73" s="6"/>
      <c r="J73" s="6">
        <v>14</v>
      </c>
      <c r="K73" s="6">
        <v>11</v>
      </c>
      <c r="L73" s="6"/>
    </row>
    <row r="74" spans="1:12" ht="51">
      <c r="A74" s="4" t="str">
        <f t="shared" si="3"/>
        <v>4400_Sipkay</v>
      </c>
      <c r="B74" s="5" t="s">
        <v>625</v>
      </c>
      <c r="C74" s="19" t="s">
        <v>11</v>
      </c>
      <c r="D74" s="19">
        <v>4400</v>
      </c>
      <c r="E74" s="19" t="s">
        <v>565</v>
      </c>
      <c r="F74" s="19" t="s">
        <v>626</v>
      </c>
      <c r="G74" s="19" t="s">
        <v>627</v>
      </c>
      <c r="H74" s="20" t="s">
        <v>628</v>
      </c>
      <c r="I74" s="6">
        <v>3</v>
      </c>
      <c r="J74" s="6">
        <v>20</v>
      </c>
      <c r="K74" s="6">
        <v>6</v>
      </c>
      <c r="L74" s="6">
        <v>2</v>
      </c>
    </row>
    <row r="75" spans="1:12" ht="25.5">
      <c r="A75" s="4" t="str">
        <f t="shared" si="3"/>
        <v>4400_Westsik</v>
      </c>
      <c r="B75" s="5" t="s">
        <v>564</v>
      </c>
      <c r="C75" s="19" t="s">
        <v>11</v>
      </c>
      <c r="D75" s="19">
        <v>4400</v>
      </c>
      <c r="E75" s="19" t="s">
        <v>565</v>
      </c>
      <c r="F75" s="19" t="s">
        <v>566</v>
      </c>
      <c r="G75" s="19" t="s">
        <v>567</v>
      </c>
      <c r="H75" s="20" t="s">
        <v>568</v>
      </c>
      <c r="I75" s="6">
        <v>15</v>
      </c>
      <c r="J75" s="6">
        <v>15</v>
      </c>
      <c r="K75" s="6">
        <v>12</v>
      </c>
      <c r="L75" s="6">
        <v>10</v>
      </c>
    </row>
    <row r="76" spans="1:12" ht="25.5">
      <c r="A76" s="4" t="str">
        <f>CONCATENATE(D76,"_","Rákóczi")</f>
        <v>4600_Rákóczi</v>
      </c>
      <c r="B76" s="5" t="s">
        <v>245</v>
      </c>
      <c r="C76" s="19" t="s">
        <v>11</v>
      </c>
      <c r="D76" s="19">
        <v>4600</v>
      </c>
      <c r="E76" s="19" t="s">
        <v>246</v>
      </c>
      <c r="F76" s="19" t="s">
        <v>247</v>
      </c>
      <c r="G76" s="19" t="s">
        <v>248</v>
      </c>
      <c r="H76" s="20" t="s">
        <v>249</v>
      </c>
      <c r="I76" s="6">
        <v>4</v>
      </c>
      <c r="J76" s="6">
        <v>14</v>
      </c>
      <c r="K76" s="6">
        <v>15</v>
      </c>
      <c r="L76" s="6">
        <v>1</v>
      </c>
    </row>
    <row r="77" spans="1:12" ht="25.5">
      <c r="A77" s="4" t="str">
        <f>CONCATENATE(D77,"_",LEFT(B77,SEARCH(" ",B77,1)-1))</f>
        <v>4700_Szakképző</v>
      </c>
      <c r="B77" s="5" t="s">
        <v>120</v>
      </c>
      <c r="C77" s="19" t="s">
        <v>11</v>
      </c>
      <c r="D77" s="19">
        <v>4700</v>
      </c>
      <c r="E77" s="19" t="s">
        <v>451</v>
      </c>
      <c r="F77" s="19" t="s">
        <v>452</v>
      </c>
      <c r="G77" s="19" t="s">
        <v>453</v>
      </c>
      <c r="H77" s="20" t="s">
        <v>454</v>
      </c>
      <c r="I77" s="6">
        <v>12</v>
      </c>
      <c r="J77" s="6">
        <v>21</v>
      </c>
      <c r="K77" s="6">
        <v>10</v>
      </c>
      <c r="L77" s="6">
        <v>10</v>
      </c>
    </row>
    <row r="78" spans="1:12" ht="25.5">
      <c r="A78" s="4" t="str">
        <f>CONCATENATE(D78,"_",LEFT(B78,SEARCH(" ",B78,1)-1))</f>
        <v>4800_Lónyay</v>
      </c>
      <c r="B78" s="5" t="s">
        <v>475</v>
      </c>
      <c r="C78" s="19" t="s">
        <v>11</v>
      </c>
      <c r="D78" s="19">
        <v>4800</v>
      </c>
      <c r="E78" s="19" t="s">
        <v>476</v>
      </c>
      <c r="F78" s="19" t="s">
        <v>477</v>
      </c>
      <c r="G78" s="19" t="s">
        <v>478</v>
      </c>
      <c r="H78" s="20" t="s">
        <v>479</v>
      </c>
      <c r="I78" s="6">
        <v>10</v>
      </c>
      <c r="J78" s="6">
        <v>41</v>
      </c>
      <c r="K78" s="6"/>
      <c r="L78" s="6">
        <v>10</v>
      </c>
    </row>
    <row r="79" spans="1:12" ht="25.5">
      <c r="A79" s="4" t="str">
        <f>CONCATENATE(D79,"_",LEFT(B79,SEARCH(" ",B79,1)-1))</f>
        <v>5000_Sipos</v>
      </c>
      <c r="B79" s="5" t="s">
        <v>695</v>
      </c>
      <c r="C79" s="19" t="s">
        <v>11</v>
      </c>
      <c r="D79" s="19">
        <v>5000</v>
      </c>
      <c r="E79" s="19" t="s">
        <v>268</v>
      </c>
      <c r="F79" s="19" t="s">
        <v>522</v>
      </c>
      <c r="G79" s="19" t="s">
        <v>523</v>
      </c>
      <c r="H79" s="20" t="s">
        <v>524</v>
      </c>
      <c r="I79" s="6">
        <v>10</v>
      </c>
      <c r="J79" s="6">
        <v>2</v>
      </c>
      <c r="K79" s="6">
        <v>3</v>
      </c>
      <c r="L79" s="6"/>
    </row>
    <row r="80" spans="1:12" ht="38.25">
      <c r="A80" s="4" t="str">
        <f>CONCATENATE(D80,"_","Építészeti")</f>
        <v>5000_Építészeti</v>
      </c>
      <c r="B80" s="5" t="s">
        <v>525</v>
      </c>
      <c r="C80" s="19" t="s">
        <v>11</v>
      </c>
      <c r="D80" s="19">
        <v>5000</v>
      </c>
      <c r="E80" s="19" t="s">
        <v>268</v>
      </c>
      <c r="F80" s="19" t="s">
        <v>317</v>
      </c>
      <c r="G80" s="19" t="s">
        <v>526</v>
      </c>
      <c r="H80" s="20" t="s">
        <v>527</v>
      </c>
      <c r="I80" s="6"/>
      <c r="J80" s="6">
        <v>16</v>
      </c>
      <c r="K80" s="6"/>
      <c r="L80" s="6"/>
    </row>
    <row r="81" spans="1:12" ht="38.25">
      <c r="A81" s="4" t="str">
        <f>CONCATENATE(D81,"_","Egészségügyi")</f>
        <v>5000_Egészségügyi</v>
      </c>
      <c r="B81" s="5" t="s">
        <v>304</v>
      </c>
      <c r="C81" s="19" t="s">
        <v>11</v>
      </c>
      <c r="D81" s="19">
        <v>5000</v>
      </c>
      <c r="E81" s="19" t="s">
        <v>268</v>
      </c>
      <c r="F81" s="19" t="s">
        <v>305</v>
      </c>
      <c r="G81" s="19" t="s">
        <v>306</v>
      </c>
      <c r="H81" s="20" t="s">
        <v>307</v>
      </c>
      <c r="I81" s="6"/>
      <c r="J81" s="6">
        <v>1</v>
      </c>
      <c r="K81" s="6"/>
      <c r="L81" s="6">
        <v>7</v>
      </c>
    </row>
    <row r="82" spans="1:12" ht="38.25">
      <c r="A82" s="4" t="str">
        <f>CONCATENATE(D82,"_","Kereskedelmi")</f>
        <v>5000_Kereskedelmi</v>
      </c>
      <c r="B82" s="5" t="s">
        <v>340</v>
      </c>
      <c r="C82" s="19" t="s">
        <v>11</v>
      </c>
      <c r="D82" s="19">
        <v>5000</v>
      </c>
      <c r="E82" s="19" t="s">
        <v>268</v>
      </c>
      <c r="F82" s="19" t="s">
        <v>341</v>
      </c>
      <c r="G82" s="19" t="s">
        <v>342</v>
      </c>
      <c r="H82" s="20" t="s">
        <v>343</v>
      </c>
      <c r="I82" s="6">
        <v>8</v>
      </c>
      <c r="J82" s="6">
        <v>21</v>
      </c>
      <c r="K82" s="6"/>
      <c r="L82" s="6"/>
    </row>
    <row r="83" spans="1:12" ht="38.25">
      <c r="A83" s="4" t="str">
        <f>CONCATENATE(D83,"_","Ruhaipari")</f>
        <v>5000_Ruhaipari</v>
      </c>
      <c r="B83" s="5" t="s">
        <v>558</v>
      </c>
      <c r="C83" s="19" t="s">
        <v>11</v>
      </c>
      <c r="D83" s="19">
        <v>5000</v>
      </c>
      <c r="E83" s="19" t="s">
        <v>268</v>
      </c>
      <c r="F83" s="19" t="s">
        <v>269</v>
      </c>
      <c r="G83" s="19" t="s">
        <v>270</v>
      </c>
      <c r="H83" s="20" t="s">
        <v>271</v>
      </c>
      <c r="I83" s="6">
        <v>28</v>
      </c>
      <c r="J83" s="6">
        <v>13</v>
      </c>
      <c r="K83" s="6">
        <v>7</v>
      </c>
      <c r="L83" s="6">
        <v>4</v>
      </c>
    </row>
    <row r="84" spans="1:12" ht="38.25">
      <c r="A84" s="4" t="str">
        <f aca="true" t="shared" si="4" ref="A84:A110">CONCATENATE(D84,"_",LEFT(B84,SEARCH(" ",B84,1)-1))</f>
        <v>5100_Klapka</v>
      </c>
      <c r="B84" s="5" t="s">
        <v>199</v>
      </c>
      <c r="C84" s="19" t="s">
        <v>11</v>
      </c>
      <c r="D84" s="19">
        <v>5100</v>
      </c>
      <c r="E84" s="19" t="s">
        <v>200</v>
      </c>
      <c r="F84" s="19" t="s">
        <v>201</v>
      </c>
      <c r="G84" s="19" t="s">
        <v>202</v>
      </c>
      <c r="H84" s="20" t="s">
        <v>203</v>
      </c>
      <c r="I84" s="6">
        <v>6</v>
      </c>
      <c r="J84" s="6">
        <v>20</v>
      </c>
      <c r="K84" s="6">
        <v>5</v>
      </c>
      <c r="L84" s="6">
        <v>7</v>
      </c>
    </row>
    <row r="85" spans="1:12" ht="25.5">
      <c r="A85" s="4" t="str">
        <f t="shared" si="4"/>
        <v>5300_Varró</v>
      </c>
      <c r="B85" s="5" t="s">
        <v>708</v>
      </c>
      <c r="C85" s="19" t="s">
        <v>11</v>
      </c>
      <c r="D85" s="19">
        <v>5300</v>
      </c>
      <c r="E85" s="19" t="s">
        <v>709</v>
      </c>
      <c r="F85" s="19" t="s">
        <v>710</v>
      </c>
      <c r="G85" s="19" t="s">
        <v>711</v>
      </c>
      <c r="H85" s="20" t="s">
        <v>796</v>
      </c>
      <c r="I85" s="6">
        <v>10</v>
      </c>
      <c r="J85" s="6">
        <v>8</v>
      </c>
      <c r="K85" s="6">
        <v>8</v>
      </c>
      <c r="L85" s="6">
        <v>7</v>
      </c>
    </row>
    <row r="86" spans="1:12" ht="25.5">
      <c r="A86" s="4" t="str">
        <f t="shared" si="4"/>
        <v>5310_Illéssy</v>
      </c>
      <c r="B86" s="5" t="s">
        <v>157</v>
      </c>
      <c r="C86" s="19" t="s">
        <v>11</v>
      </c>
      <c r="D86" s="19">
        <v>5310</v>
      </c>
      <c r="E86" s="19" t="s">
        <v>158</v>
      </c>
      <c r="F86" s="19" t="s">
        <v>159</v>
      </c>
      <c r="G86" s="19" t="s">
        <v>160</v>
      </c>
      <c r="H86" s="20" t="s">
        <v>161</v>
      </c>
      <c r="I86" s="6">
        <v>10</v>
      </c>
      <c r="J86" s="6">
        <v>10</v>
      </c>
      <c r="K86" s="6">
        <v>10</v>
      </c>
      <c r="L86" s="6">
        <v>10</v>
      </c>
    </row>
    <row r="87" spans="1:12" ht="25.5">
      <c r="A87" s="4" t="str">
        <f t="shared" si="4"/>
        <v>5340_Nagy</v>
      </c>
      <c r="B87" s="5" t="s">
        <v>696</v>
      </c>
      <c r="C87" s="19" t="s">
        <v>11</v>
      </c>
      <c r="D87" s="19">
        <v>5340</v>
      </c>
      <c r="E87" s="19" t="s">
        <v>190</v>
      </c>
      <c r="F87" s="19" t="s">
        <v>191</v>
      </c>
      <c r="G87" s="19" t="s">
        <v>192</v>
      </c>
      <c r="H87" s="20" t="s">
        <v>193</v>
      </c>
      <c r="I87" s="6">
        <v>10</v>
      </c>
      <c r="J87" s="6">
        <v>10</v>
      </c>
      <c r="K87" s="6">
        <v>10</v>
      </c>
      <c r="L87" s="6">
        <v>10</v>
      </c>
    </row>
    <row r="88" spans="1:12" ht="25.5">
      <c r="A88" s="4" t="str">
        <f t="shared" si="4"/>
        <v>5400_Szakképző</v>
      </c>
      <c r="B88" s="5" t="s">
        <v>120</v>
      </c>
      <c r="C88" s="19" t="s">
        <v>11</v>
      </c>
      <c r="D88" s="19">
        <v>5400</v>
      </c>
      <c r="E88" s="19" t="s">
        <v>121</v>
      </c>
      <c r="F88" s="19" t="s">
        <v>122</v>
      </c>
      <c r="G88" s="19" t="s">
        <v>123</v>
      </c>
      <c r="H88" s="20" t="s">
        <v>124</v>
      </c>
      <c r="I88" s="6">
        <v>15</v>
      </c>
      <c r="J88" s="6">
        <v>16</v>
      </c>
      <c r="K88" s="6">
        <v>3</v>
      </c>
      <c r="L88" s="6">
        <v>1</v>
      </c>
    </row>
    <row r="89" spans="1:12" ht="38.25">
      <c r="A89" s="4" t="str">
        <f t="shared" si="4"/>
        <v>5435_Damjanich</v>
      </c>
      <c r="B89" s="5" t="s">
        <v>372</v>
      </c>
      <c r="C89" s="19" t="s">
        <v>11</v>
      </c>
      <c r="D89" s="19">
        <v>5435</v>
      </c>
      <c r="E89" s="19" t="s">
        <v>373</v>
      </c>
      <c r="F89" s="19" t="s">
        <v>374</v>
      </c>
      <c r="G89" s="19" t="s">
        <v>375</v>
      </c>
      <c r="H89" s="20" t="s">
        <v>376</v>
      </c>
      <c r="I89" s="6"/>
      <c r="J89" s="6"/>
      <c r="K89" s="6"/>
      <c r="L89" s="6">
        <v>5</v>
      </c>
    </row>
    <row r="90" spans="1:12" ht="25.5">
      <c r="A90" s="4" t="str">
        <f t="shared" si="4"/>
        <v>5520_Péter</v>
      </c>
      <c r="B90" s="5" t="s">
        <v>517</v>
      </c>
      <c r="C90" s="19" t="s">
        <v>11</v>
      </c>
      <c r="D90" s="19">
        <v>5520</v>
      </c>
      <c r="E90" s="19" t="s">
        <v>518</v>
      </c>
      <c r="F90" s="19" t="s">
        <v>519</v>
      </c>
      <c r="G90" s="19" t="s">
        <v>520</v>
      </c>
      <c r="H90" s="20" t="s">
        <v>521</v>
      </c>
      <c r="I90" s="6">
        <v>20</v>
      </c>
      <c r="J90" s="6">
        <v>10</v>
      </c>
      <c r="K90" s="6">
        <v>5</v>
      </c>
      <c r="L90" s="6">
        <v>8</v>
      </c>
    </row>
    <row r="91" spans="1:12" ht="38.25">
      <c r="A91" s="4" t="str">
        <f t="shared" si="4"/>
        <v>5540_Vajda</v>
      </c>
      <c r="B91" s="5" t="s">
        <v>707</v>
      </c>
      <c r="C91" s="19" t="s">
        <v>9</v>
      </c>
      <c r="D91" s="19">
        <v>5540</v>
      </c>
      <c r="E91" s="19" t="s">
        <v>642</v>
      </c>
      <c r="F91" s="19" t="s">
        <v>643</v>
      </c>
      <c r="G91" s="19" t="s">
        <v>644</v>
      </c>
      <c r="H91" s="20" t="s">
        <v>645</v>
      </c>
      <c r="I91" s="6">
        <v>12</v>
      </c>
      <c r="J91" s="6">
        <v>15</v>
      </c>
      <c r="K91" s="6">
        <v>6</v>
      </c>
      <c r="L91" s="6">
        <v>9</v>
      </c>
    </row>
    <row r="92" spans="1:12" ht="38.25">
      <c r="A92" s="4" t="str">
        <f t="shared" si="4"/>
        <v>5600_Kós</v>
      </c>
      <c r="B92" s="5" t="s">
        <v>780</v>
      </c>
      <c r="C92" s="19" t="s">
        <v>9</v>
      </c>
      <c r="D92" s="19">
        <v>5600</v>
      </c>
      <c r="E92" s="19" t="s">
        <v>186</v>
      </c>
      <c r="F92" s="19" t="s">
        <v>552</v>
      </c>
      <c r="G92" s="19" t="s">
        <v>553</v>
      </c>
      <c r="H92" s="20" t="s">
        <v>554</v>
      </c>
      <c r="I92" s="6">
        <v>30</v>
      </c>
      <c r="J92" s="6">
        <v>20</v>
      </c>
      <c r="K92" s="6">
        <v>20</v>
      </c>
      <c r="L92" s="6">
        <v>20</v>
      </c>
    </row>
    <row r="93" spans="1:12" ht="25.5">
      <c r="A93" s="4" t="str">
        <f t="shared" si="4"/>
        <v>5600_Trefort</v>
      </c>
      <c r="B93" s="5" t="s">
        <v>781</v>
      </c>
      <c r="C93" s="19" t="s">
        <v>9</v>
      </c>
      <c r="D93" s="19">
        <v>5600</v>
      </c>
      <c r="E93" s="19" t="s">
        <v>186</v>
      </c>
      <c r="F93" s="19" t="s">
        <v>555</v>
      </c>
      <c r="G93" s="19" t="s">
        <v>556</v>
      </c>
      <c r="H93" s="20" t="s">
        <v>557</v>
      </c>
      <c r="I93" s="6">
        <v>9</v>
      </c>
      <c r="J93" s="6">
        <v>16</v>
      </c>
      <c r="K93" s="6">
        <v>13</v>
      </c>
      <c r="L93" s="6">
        <v>8</v>
      </c>
    </row>
    <row r="94" spans="1:12" ht="25.5">
      <c r="A94" s="4" t="str">
        <f t="shared" si="4"/>
        <v>5600_Zwack</v>
      </c>
      <c r="B94" s="5" t="s">
        <v>782</v>
      </c>
      <c r="C94" s="19" t="s">
        <v>9</v>
      </c>
      <c r="D94" s="19">
        <v>5600</v>
      </c>
      <c r="E94" s="19" t="s">
        <v>186</v>
      </c>
      <c r="F94" s="19" t="s">
        <v>187</v>
      </c>
      <c r="G94" s="19" t="s">
        <v>188</v>
      </c>
      <c r="H94" s="20" t="s">
        <v>189</v>
      </c>
      <c r="I94" s="6">
        <v>9</v>
      </c>
      <c r="J94" s="6">
        <v>21</v>
      </c>
      <c r="K94" s="6">
        <v>15</v>
      </c>
      <c r="L94" s="6">
        <v>10</v>
      </c>
    </row>
    <row r="95" spans="1:12" ht="25.5">
      <c r="A95" s="4" t="str">
        <f t="shared" si="4"/>
        <v>5700_Göndöcs</v>
      </c>
      <c r="B95" s="5" t="s">
        <v>46</v>
      </c>
      <c r="C95" s="19" t="s">
        <v>9</v>
      </c>
      <c r="D95" s="19">
        <v>5700</v>
      </c>
      <c r="E95" s="19" t="s">
        <v>42</v>
      </c>
      <c r="F95" s="19" t="s">
        <v>43</v>
      </c>
      <c r="G95" s="19" t="s">
        <v>44</v>
      </c>
      <c r="H95" s="20" t="s">
        <v>45</v>
      </c>
      <c r="I95" s="6"/>
      <c r="J95" s="6"/>
      <c r="K95" s="6"/>
      <c r="L95" s="6">
        <v>9</v>
      </c>
    </row>
    <row r="96" spans="1:12" ht="38.25">
      <c r="A96" s="4" t="str">
        <f t="shared" si="4"/>
        <v>5700_Harruckern</v>
      </c>
      <c r="B96" s="5" t="s">
        <v>588</v>
      </c>
      <c r="C96" s="19" t="s">
        <v>9</v>
      </c>
      <c r="D96" s="19">
        <v>5700</v>
      </c>
      <c r="E96" s="19" t="s">
        <v>42</v>
      </c>
      <c r="F96" s="19" t="s">
        <v>729</v>
      </c>
      <c r="G96" s="19" t="s">
        <v>589</v>
      </c>
      <c r="H96" s="20" t="s">
        <v>590</v>
      </c>
      <c r="I96" s="6">
        <v>7</v>
      </c>
      <c r="J96" s="6">
        <v>2</v>
      </c>
      <c r="K96" s="6">
        <v>11</v>
      </c>
      <c r="L96" s="6">
        <v>4</v>
      </c>
    </row>
    <row r="97" spans="1:12" ht="25.5">
      <c r="A97" s="4" t="str">
        <f t="shared" si="4"/>
        <v>5742_Harruckern</v>
      </c>
      <c r="B97" s="5" t="s">
        <v>737</v>
      </c>
      <c r="C97" s="19" t="s">
        <v>9</v>
      </c>
      <c r="D97" s="19">
        <v>5742</v>
      </c>
      <c r="E97" s="19" t="s">
        <v>738</v>
      </c>
      <c r="F97" s="19" t="s">
        <v>739</v>
      </c>
      <c r="G97" s="19" t="s">
        <v>740</v>
      </c>
      <c r="H97" s="20" t="s">
        <v>741</v>
      </c>
      <c r="I97" s="6">
        <v>1</v>
      </c>
      <c r="J97" s="6"/>
      <c r="K97" s="6"/>
      <c r="L97" s="6"/>
    </row>
    <row r="98" spans="1:12" ht="25.5">
      <c r="A98" s="4" t="str">
        <f t="shared" si="4"/>
        <v>6000_Gáspár</v>
      </c>
      <c r="B98" s="5" t="s">
        <v>634</v>
      </c>
      <c r="C98" s="19" t="s">
        <v>9</v>
      </c>
      <c r="D98" s="19">
        <v>6000</v>
      </c>
      <c r="E98" s="19" t="s">
        <v>19</v>
      </c>
      <c r="F98" s="19" t="s">
        <v>635</v>
      </c>
      <c r="G98" s="19" t="s">
        <v>636</v>
      </c>
      <c r="H98" s="20" t="s">
        <v>637</v>
      </c>
      <c r="I98" s="6"/>
      <c r="J98" s="6">
        <v>5</v>
      </c>
      <c r="K98" s="6"/>
      <c r="L98" s="6"/>
    </row>
    <row r="99" spans="1:12" ht="25.5">
      <c r="A99" s="4" t="str">
        <f t="shared" si="4"/>
        <v>6000_Kandó</v>
      </c>
      <c r="B99" s="5" t="s">
        <v>587</v>
      </c>
      <c r="C99" s="19" t="s">
        <v>9</v>
      </c>
      <c r="D99" s="19">
        <v>6000</v>
      </c>
      <c r="E99" s="19" t="s">
        <v>19</v>
      </c>
      <c r="F99" s="19" t="s">
        <v>448</v>
      </c>
      <c r="G99" s="19" t="s">
        <v>449</v>
      </c>
      <c r="H99" s="20" t="s">
        <v>450</v>
      </c>
      <c r="I99" s="6"/>
      <c r="J99" s="6">
        <v>9</v>
      </c>
      <c r="K99" s="6">
        <v>3</v>
      </c>
      <c r="L99" s="6">
        <v>4</v>
      </c>
    </row>
    <row r="100" spans="1:12" ht="38.25" customHeight="1">
      <c r="A100" s="4" t="str">
        <f t="shared" si="4"/>
        <v>6000_Lestár</v>
      </c>
      <c r="B100" s="5" t="s">
        <v>39</v>
      </c>
      <c r="C100" s="19" t="s">
        <v>9</v>
      </c>
      <c r="D100" s="19">
        <v>6000</v>
      </c>
      <c r="E100" s="19" t="s">
        <v>19</v>
      </c>
      <c r="F100" s="19" t="s">
        <v>40</v>
      </c>
      <c r="G100" s="19" t="s">
        <v>41</v>
      </c>
      <c r="H100" s="20" t="s">
        <v>28</v>
      </c>
      <c r="I100" s="6"/>
      <c r="J100" s="6">
        <v>2</v>
      </c>
      <c r="K100" s="6"/>
      <c r="L100" s="6"/>
    </row>
    <row r="101" spans="1:12" ht="38.25">
      <c r="A101" s="4" t="str">
        <f t="shared" si="4"/>
        <v>6000_Széchenyi</v>
      </c>
      <c r="B101" s="5" t="s">
        <v>779</v>
      </c>
      <c r="C101" s="19" t="s">
        <v>9</v>
      </c>
      <c r="D101" s="19">
        <v>6000</v>
      </c>
      <c r="E101" s="19" t="s">
        <v>19</v>
      </c>
      <c r="F101" s="19" t="s">
        <v>20</v>
      </c>
      <c r="G101" s="19" t="s">
        <v>761</v>
      </c>
      <c r="H101" s="20" t="s">
        <v>762</v>
      </c>
      <c r="I101" s="6"/>
      <c r="J101" s="6"/>
      <c r="K101" s="6">
        <v>1</v>
      </c>
      <c r="L101" s="6"/>
    </row>
    <row r="102" spans="1:32" ht="25.5">
      <c r="A102" s="4" t="str">
        <f t="shared" si="4"/>
        <v>6000_Széchenyi</v>
      </c>
      <c r="B102" s="5" t="s">
        <v>633</v>
      </c>
      <c r="C102" s="19" t="s">
        <v>9</v>
      </c>
      <c r="D102" s="19">
        <v>6000</v>
      </c>
      <c r="E102" s="19" t="s">
        <v>19</v>
      </c>
      <c r="F102" s="19" t="s">
        <v>20</v>
      </c>
      <c r="G102" s="19" t="s">
        <v>32</v>
      </c>
      <c r="H102" s="20" t="s">
        <v>33</v>
      </c>
      <c r="I102" s="6">
        <v>5</v>
      </c>
      <c r="J102" s="6">
        <v>8</v>
      </c>
      <c r="K102" s="6">
        <v>6</v>
      </c>
      <c r="L102" s="6">
        <v>10</v>
      </c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</row>
    <row r="103" spans="1:12" ht="25.5">
      <c r="A103" s="4" t="str">
        <f t="shared" si="4"/>
        <v>6060_Móricz</v>
      </c>
      <c r="B103" s="5" t="s">
        <v>619</v>
      </c>
      <c r="C103" s="19" t="s">
        <v>9</v>
      </c>
      <c r="D103" s="19">
        <v>6060</v>
      </c>
      <c r="E103" s="19" t="s">
        <v>620</v>
      </c>
      <c r="F103" s="19" t="s">
        <v>621</v>
      </c>
      <c r="G103" s="19" t="s">
        <v>622</v>
      </c>
      <c r="H103" s="20" t="s">
        <v>797</v>
      </c>
      <c r="I103" s="6">
        <v>10</v>
      </c>
      <c r="J103" s="6">
        <v>23</v>
      </c>
      <c r="K103" s="6">
        <v>20</v>
      </c>
      <c r="L103" s="6">
        <v>10</v>
      </c>
    </row>
    <row r="104" spans="1:32" ht="38.25">
      <c r="A104" s="4" t="str">
        <f t="shared" si="4"/>
        <v>6200_Általános</v>
      </c>
      <c r="B104" s="5" t="s">
        <v>783</v>
      </c>
      <c r="C104" s="19" t="s">
        <v>9</v>
      </c>
      <c r="D104" s="19">
        <v>6200</v>
      </c>
      <c r="E104" s="19" t="s">
        <v>725</v>
      </c>
      <c r="F104" s="19" t="s">
        <v>726</v>
      </c>
      <c r="G104" s="19" t="s">
        <v>727</v>
      </c>
      <c r="H104" s="20" t="s">
        <v>728</v>
      </c>
      <c r="I104" s="6">
        <v>15</v>
      </c>
      <c r="J104" s="6">
        <v>12</v>
      </c>
      <c r="K104" s="6">
        <v>4</v>
      </c>
      <c r="L104" s="6">
        <v>16</v>
      </c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</row>
    <row r="105" spans="1:12" ht="38.25">
      <c r="A105" s="4" t="str">
        <f t="shared" si="4"/>
        <v>6300_Dózsa</v>
      </c>
      <c r="B105" s="5" t="s">
        <v>559</v>
      </c>
      <c r="C105" s="19" t="s">
        <v>9</v>
      </c>
      <c r="D105" s="19">
        <v>6300</v>
      </c>
      <c r="E105" s="19" t="s">
        <v>560</v>
      </c>
      <c r="F105" s="19" t="s">
        <v>561</v>
      </c>
      <c r="G105" s="19" t="s">
        <v>562</v>
      </c>
      <c r="H105" s="20" t="s">
        <v>563</v>
      </c>
      <c r="I105" s="6">
        <v>3</v>
      </c>
      <c r="J105" s="6">
        <v>15</v>
      </c>
      <c r="K105" s="6">
        <v>5</v>
      </c>
      <c r="L105" s="6">
        <v>12</v>
      </c>
    </row>
    <row r="106" spans="1:12" ht="38.25">
      <c r="A106" s="4" t="str">
        <f t="shared" si="4"/>
        <v>6400_Vári</v>
      </c>
      <c r="B106" s="5" t="s">
        <v>784</v>
      </c>
      <c r="C106" s="19" t="s">
        <v>9</v>
      </c>
      <c r="D106" s="19">
        <v>6400</v>
      </c>
      <c r="E106" s="19" t="s">
        <v>757</v>
      </c>
      <c r="F106" s="19" t="s">
        <v>758</v>
      </c>
      <c r="G106" s="19" t="s">
        <v>759</v>
      </c>
      <c r="H106" s="20" t="s">
        <v>760</v>
      </c>
      <c r="I106" s="6"/>
      <c r="J106" s="6">
        <v>4</v>
      </c>
      <c r="K106" s="6"/>
      <c r="L106" s="6"/>
    </row>
    <row r="107" spans="1:12" ht="25.5">
      <c r="A107" s="4" t="str">
        <f t="shared" si="4"/>
        <v>6430_Hunyadi</v>
      </c>
      <c r="B107" s="5" t="s">
        <v>62</v>
      </c>
      <c r="C107" s="19" t="s">
        <v>9</v>
      </c>
      <c r="D107" s="19">
        <v>6430</v>
      </c>
      <c r="E107" s="19" t="s">
        <v>63</v>
      </c>
      <c r="F107" s="19" t="s">
        <v>64</v>
      </c>
      <c r="G107" s="19" t="s">
        <v>65</v>
      </c>
      <c r="H107" s="20" t="s">
        <v>66</v>
      </c>
      <c r="I107" s="6">
        <v>5</v>
      </c>
      <c r="J107" s="6">
        <v>5</v>
      </c>
      <c r="K107" s="6">
        <v>5</v>
      </c>
      <c r="L107" s="6">
        <v>4</v>
      </c>
    </row>
    <row r="108" spans="1:12" ht="25.5">
      <c r="A108" s="4" t="str">
        <f t="shared" si="4"/>
        <v>6500_Bányai</v>
      </c>
      <c r="B108" s="5" t="s">
        <v>412</v>
      </c>
      <c r="C108" s="19" t="s">
        <v>9</v>
      </c>
      <c r="D108" s="19">
        <v>6500</v>
      </c>
      <c r="E108" s="19" t="s">
        <v>316</v>
      </c>
      <c r="F108" s="19" t="s">
        <v>413</v>
      </c>
      <c r="G108" s="19" t="s">
        <v>414</v>
      </c>
      <c r="H108" s="20" t="s">
        <v>415</v>
      </c>
      <c r="I108" s="6">
        <v>4</v>
      </c>
      <c r="J108" s="6">
        <v>15</v>
      </c>
      <c r="K108" s="6">
        <v>13</v>
      </c>
      <c r="L108" s="6">
        <v>5</v>
      </c>
    </row>
    <row r="109" spans="1:12" ht="25.5">
      <c r="A109" s="4" t="str">
        <f t="shared" si="4"/>
        <v>6500_Bereczki</v>
      </c>
      <c r="B109" s="5" t="s">
        <v>416</v>
      </c>
      <c r="C109" s="19" t="s">
        <v>9</v>
      </c>
      <c r="D109" s="19">
        <v>6500</v>
      </c>
      <c r="E109" s="19" t="s">
        <v>316</v>
      </c>
      <c r="F109" s="19" t="s">
        <v>417</v>
      </c>
      <c r="G109" s="19" t="s">
        <v>418</v>
      </c>
      <c r="H109" s="20" t="s">
        <v>419</v>
      </c>
      <c r="I109" s="6"/>
      <c r="J109" s="6"/>
      <c r="K109" s="6">
        <v>2</v>
      </c>
      <c r="L109" s="6">
        <v>1</v>
      </c>
    </row>
    <row r="110" spans="1:12" ht="25.5">
      <c r="A110" s="4" t="str">
        <f t="shared" si="4"/>
        <v>6500_Jelky</v>
      </c>
      <c r="B110" s="5" t="s">
        <v>315</v>
      </c>
      <c r="C110" s="19" t="s">
        <v>9</v>
      </c>
      <c r="D110" s="19">
        <v>6500</v>
      </c>
      <c r="E110" s="19" t="s">
        <v>316</v>
      </c>
      <c r="F110" s="19" t="s">
        <v>317</v>
      </c>
      <c r="G110" s="19" t="s">
        <v>318</v>
      </c>
      <c r="H110" s="20" t="s">
        <v>319</v>
      </c>
      <c r="I110" s="6">
        <v>7</v>
      </c>
      <c r="J110" s="6">
        <v>14</v>
      </c>
      <c r="K110" s="6">
        <v>2</v>
      </c>
      <c r="L110" s="6">
        <v>4</v>
      </c>
    </row>
    <row r="111" spans="1:12" ht="51">
      <c r="A111" s="4" t="str">
        <f>CONCATENATE(D111,"_","Krúdy")</f>
        <v>6723_Krúdy</v>
      </c>
      <c r="B111" s="5" t="s">
        <v>175</v>
      </c>
      <c r="C111" s="19" t="s">
        <v>9</v>
      </c>
      <c r="D111" s="19">
        <v>6723</v>
      </c>
      <c r="E111" s="19" t="s">
        <v>16</v>
      </c>
      <c r="F111" s="19" t="s">
        <v>176</v>
      </c>
      <c r="G111" s="19" t="s">
        <v>177</v>
      </c>
      <c r="H111" s="20" t="s">
        <v>178</v>
      </c>
      <c r="I111" s="6">
        <v>10</v>
      </c>
      <c r="J111" s="6">
        <v>15</v>
      </c>
      <c r="K111" s="6">
        <v>20</v>
      </c>
      <c r="L111" s="6">
        <v>10</v>
      </c>
    </row>
    <row r="112" spans="1:12" ht="38.25">
      <c r="A112" s="4" t="str">
        <f>CONCATENATE(D112,"_","Móravárosi")</f>
        <v>6725_Móravárosi</v>
      </c>
      <c r="B112" s="5" t="s">
        <v>485</v>
      </c>
      <c r="C112" s="19" t="s">
        <v>9</v>
      </c>
      <c r="D112" s="19">
        <v>6725</v>
      </c>
      <c r="E112" s="19" t="s">
        <v>16</v>
      </c>
      <c r="F112" s="19" t="s">
        <v>486</v>
      </c>
      <c r="G112" s="19" t="s">
        <v>487</v>
      </c>
      <c r="H112" s="20" t="s">
        <v>488</v>
      </c>
      <c r="I112" s="6">
        <v>22</v>
      </c>
      <c r="J112" s="6">
        <v>14</v>
      </c>
      <c r="K112" s="6">
        <v>9</v>
      </c>
      <c r="L112" s="6">
        <v>29</v>
      </c>
    </row>
    <row r="113" spans="1:12" ht="51">
      <c r="A113" s="4" t="str">
        <f>CONCATENATE(D113,"_","Kossuth")</f>
        <v>6725_Kossuth</v>
      </c>
      <c r="B113" s="5" t="s">
        <v>785</v>
      </c>
      <c r="C113" s="19" t="s">
        <v>9</v>
      </c>
      <c r="D113" s="19">
        <v>6725</v>
      </c>
      <c r="E113" s="19" t="s">
        <v>16</v>
      </c>
      <c r="F113" s="19" t="s">
        <v>742</v>
      </c>
      <c r="G113" s="19" t="s">
        <v>743</v>
      </c>
      <c r="H113" s="20" t="s">
        <v>744</v>
      </c>
      <c r="I113" s="6"/>
      <c r="J113" s="6"/>
      <c r="K113" s="6"/>
      <c r="L113" s="6">
        <v>2</v>
      </c>
    </row>
    <row r="114" spans="1:12" ht="25.5">
      <c r="A114" s="4" t="str">
        <f>CONCATENATE(D114,"_",LEFT(B114,SEARCH(" ",B114,1)-1))</f>
        <v>6729_Wesley</v>
      </c>
      <c r="B114" s="5" t="s">
        <v>104</v>
      </c>
      <c r="C114" s="19" t="s">
        <v>9</v>
      </c>
      <c r="D114" s="19">
        <v>6729</v>
      </c>
      <c r="E114" s="19" t="s">
        <v>16</v>
      </c>
      <c r="F114" s="19" t="s">
        <v>36</v>
      </c>
      <c r="G114" s="19" t="s">
        <v>37</v>
      </c>
      <c r="H114" s="20" t="s">
        <v>38</v>
      </c>
      <c r="I114" s="6"/>
      <c r="J114" s="6"/>
      <c r="K114" s="6"/>
      <c r="L114" s="6">
        <v>1</v>
      </c>
    </row>
    <row r="115" spans="1:12" ht="25.5">
      <c r="A115" s="4" t="str">
        <f>CONCATENATE(D115,"_",LEFT(B115,SEARCH(" ",B115,1)-1))</f>
        <v>6783_Bedő</v>
      </c>
      <c r="B115" s="5" t="s">
        <v>512</v>
      </c>
      <c r="C115" s="19" t="s">
        <v>9</v>
      </c>
      <c r="D115" s="19">
        <v>6783</v>
      </c>
      <c r="E115" s="19" t="s">
        <v>513</v>
      </c>
      <c r="F115" s="19" t="s">
        <v>514</v>
      </c>
      <c r="G115" s="19" t="s">
        <v>515</v>
      </c>
      <c r="H115" s="20" t="s">
        <v>516</v>
      </c>
      <c r="I115" s="6">
        <v>1</v>
      </c>
      <c r="J115" s="6">
        <v>17</v>
      </c>
      <c r="K115" s="6">
        <v>8</v>
      </c>
      <c r="L115" s="6">
        <v>1</v>
      </c>
    </row>
    <row r="116" spans="1:12" ht="25.5">
      <c r="A116" s="4" t="str">
        <f>CONCATENATE(D116,"_","Kalmár")</f>
        <v>6800_Kalmár</v>
      </c>
      <c r="B116" s="5" t="s">
        <v>530</v>
      </c>
      <c r="C116" s="19" t="s">
        <v>9</v>
      </c>
      <c r="D116" s="19">
        <v>6800</v>
      </c>
      <c r="E116" s="19" t="s">
        <v>531</v>
      </c>
      <c r="F116" s="19" t="s">
        <v>532</v>
      </c>
      <c r="G116" s="19" t="s">
        <v>533</v>
      </c>
      <c r="H116" s="20" t="s">
        <v>534</v>
      </c>
      <c r="I116" s="6">
        <v>25</v>
      </c>
      <c r="J116" s="6">
        <v>18</v>
      </c>
      <c r="K116" s="6">
        <v>10</v>
      </c>
      <c r="L116" s="6">
        <v>12</v>
      </c>
    </row>
    <row r="117" spans="1:12" ht="25.5">
      <c r="A117" s="4" t="str">
        <f>CONCATENATE(D117,"_","László")</f>
        <v>7100_László</v>
      </c>
      <c r="B117" s="5" t="s">
        <v>393</v>
      </c>
      <c r="C117" s="19" t="s">
        <v>10</v>
      </c>
      <c r="D117" s="19">
        <v>7100</v>
      </c>
      <c r="E117" s="19" t="s">
        <v>394</v>
      </c>
      <c r="F117" s="19" t="s">
        <v>395</v>
      </c>
      <c r="G117" s="19" t="s">
        <v>396</v>
      </c>
      <c r="H117" s="20" t="s">
        <v>397</v>
      </c>
      <c r="I117" s="6">
        <v>10</v>
      </c>
      <c r="J117" s="6">
        <v>24</v>
      </c>
      <c r="K117" s="6">
        <v>10</v>
      </c>
      <c r="L117" s="6">
        <v>6</v>
      </c>
    </row>
    <row r="118" spans="1:12" ht="25.5">
      <c r="A118" s="4" t="str">
        <f>CONCATENATE(D118,"_","Vendéglátó")</f>
        <v>7140_Vendéglátó</v>
      </c>
      <c r="B118" s="5" t="s">
        <v>697</v>
      </c>
      <c r="C118" s="19" t="s">
        <v>10</v>
      </c>
      <c r="D118" s="19">
        <v>7140</v>
      </c>
      <c r="E118" s="19" t="s">
        <v>394</v>
      </c>
      <c r="F118" s="19" t="s">
        <v>688</v>
      </c>
      <c r="G118" s="19" t="s">
        <v>689</v>
      </c>
      <c r="H118" s="20" t="s">
        <v>690</v>
      </c>
      <c r="I118" s="6">
        <v>9</v>
      </c>
      <c r="J118" s="6">
        <v>5</v>
      </c>
      <c r="K118" s="6">
        <v>3</v>
      </c>
      <c r="L118" s="6">
        <v>3</v>
      </c>
    </row>
    <row r="119" spans="1:12" ht="25.5">
      <c r="A119" s="4" t="str">
        <f>CONCATENATE(D119,"_","Jókai")</f>
        <v>7150_Jókai</v>
      </c>
      <c r="B119" s="5" t="s">
        <v>687</v>
      </c>
      <c r="C119" s="19" t="s">
        <v>10</v>
      </c>
      <c r="D119" s="19">
        <v>7150</v>
      </c>
      <c r="E119" s="19" t="s">
        <v>471</v>
      </c>
      <c r="F119" s="19" t="s">
        <v>472</v>
      </c>
      <c r="G119" s="19" t="s">
        <v>473</v>
      </c>
      <c r="H119" s="20" t="s">
        <v>474</v>
      </c>
      <c r="I119" s="6">
        <v>2</v>
      </c>
      <c r="J119" s="6">
        <v>2</v>
      </c>
      <c r="K119" s="6">
        <v>2</v>
      </c>
      <c r="L119" s="6">
        <v>1</v>
      </c>
    </row>
    <row r="120" spans="1:12" ht="25.5">
      <c r="A120" s="4" t="str">
        <f>CONCATENATE(D120,"_",LEFT(B120,SEARCH(" ",B120,1)-1))</f>
        <v>7184_Apponyi</v>
      </c>
      <c r="B120" s="5" t="s">
        <v>691</v>
      </c>
      <c r="C120" s="19" t="s">
        <v>10</v>
      </c>
      <c r="D120" s="19">
        <v>7184</v>
      </c>
      <c r="E120" s="19" t="s">
        <v>333</v>
      </c>
      <c r="F120" s="19" t="s">
        <v>334</v>
      </c>
      <c r="G120" s="19" t="s">
        <v>335</v>
      </c>
      <c r="H120" s="20" t="s">
        <v>336</v>
      </c>
      <c r="I120" s="6"/>
      <c r="J120" s="6">
        <v>3</v>
      </c>
      <c r="K120" s="6"/>
      <c r="L120" s="6">
        <v>3</v>
      </c>
    </row>
    <row r="121" spans="1:12" ht="25.5">
      <c r="A121" s="4" t="str">
        <f>CONCATENATE(D121,"_",LEFT(B121,SEARCH(" ",B121,1)-1))</f>
        <v>7200_Ipari</v>
      </c>
      <c r="B121" s="5" t="s">
        <v>578</v>
      </c>
      <c r="C121" s="19" t="s">
        <v>10</v>
      </c>
      <c r="D121" s="19">
        <v>7200</v>
      </c>
      <c r="E121" s="19" t="s">
        <v>368</v>
      </c>
      <c r="F121" s="19" t="s">
        <v>369</v>
      </c>
      <c r="G121" s="19" t="s">
        <v>370</v>
      </c>
      <c r="H121" s="20" t="s">
        <v>371</v>
      </c>
      <c r="I121" s="6">
        <v>48</v>
      </c>
      <c r="J121" s="6">
        <v>28</v>
      </c>
      <c r="K121" s="6">
        <v>30</v>
      </c>
      <c r="L121" s="6">
        <v>30</v>
      </c>
    </row>
    <row r="122" spans="1:12" ht="51">
      <c r="A122" s="4" t="str">
        <f>CONCATENATE(D122,"_Kökönyösi")</f>
        <v>7300_Kökönyösi</v>
      </c>
      <c r="B122" s="5" t="s">
        <v>361</v>
      </c>
      <c r="C122" s="19" t="s">
        <v>10</v>
      </c>
      <c r="D122" s="19">
        <v>7300</v>
      </c>
      <c r="E122" s="19" t="s">
        <v>362</v>
      </c>
      <c r="F122" s="19" t="s">
        <v>363</v>
      </c>
      <c r="G122" s="19" t="s">
        <v>364</v>
      </c>
      <c r="H122" s="20" t="s">
        <v>798</v>
      </c>
      <c r="I122" s="6">
        <v>17</v>
      </c>
      <c r="J122" s="6">
        <v>10</v>
      </c>
      <c r="K122" s="6">
        <v>9</v>
      </c>
      <c r="L122" s="6">
        <v>16</v>
      </c>
    </row>
    <row r="123" spans="1:12" ht="38.25">
      <c r="A123" s="4" t="str">
        <f>CONCATENATE(D123,"_",LEFT(B123,SEARCH(" ",B123,1)-1))</f>
        <v>7400_Eötvös</v>
      </c>
      <c r="B123" s="5" t="s">
        <v>272</v>
      </c>
      <c r="C123" s="19" t="s">
        <v>10</v>
      </c>
      <c r="D123" s="19">
        <v>7400</v>
      </c>
      <c r="E123" s="19" t="s">
        <v>116</v>
      </c>
      <c r="F123" s="19" t="s">
        <v>273</v>
      </c>
      <c r="G123" s="19" t="s">
        <v>274</v>
      </c>
      <c r="H123" s="20" t="s">
        <v>275</v>
      </c>
      <c r="I123" s="6">
        <v>5</v>
      </c>
      <c r="J123" s="6">
        <v>2</v>
      </c>
      <c r="K123" s="6"/>
      <c r="L123" s="6">
        <v>3</v>
      </c>
    </row>
    <row r="124" spans="1:12" ht="25.5">
      <c r="A124" s="4" t="str">
        <f>CONCATENATE(D124,"_",LEFT(B124,SEARCH(" ",B124,1)-2))</f>
        <v>7400_Építőipari</v>
      </c>
      <c r="B124" s="5" t="s">
        <v>208</v>
      </c>
      <c r="C124" s="19" t="s">
        <v>10</v>
      </c>
      <c r="D124" s="19">
        <v>7400</v>
      </c>
      <c r="E124" s="19" t="s">
        <v>116</v>
      </c>
      <c r="F124" s="19" t="s">
        <v>209</v>
      </c>
      <c r="G124" s="19" t="s">
        <v>210</v>
      </c>
      <c r="H124" s="20" t="s">
        <v>211</v>
      </c>
      <c r="I124" s="6">
        <v>2</v>
      </c>
      <c r="J124" s="6">
        <v>1</v>
      </c>
      <c r="K124" s="6">
        <v>2</v>
      </c>
      <c r="L124" s="6">
        <v>5</v>
      </c>
    </row>
    <row r="125" spans="1:12" ht="25.5">
      <c r="A125" s="4" t="str">
        <f aca="true" t="shared" si="5" ref="A125:A157">CONCATENATE(D125,"_",LEFT(B125,SEARCH(" ",B125,1)-1))</f>
        <v>7400_Kinizsi</v>
      </c>
      <c r="B125" s="5" t="s">
        <v>389</v>
      </c>
      <c r="C125" s="19" t="s">
        <v>10</v>
      </c>
      <c r="D125" s="19">
        <v>7400</v>
      </c>
      <c r="E125" s="19" t="s">
        <v>116</v>
      </c>
      <c r="F125" s="19" t="s">
        <v>390</v>
      </c>
      <c r="G125" s="19" t="s">
        <v>391</v>
      </c>
      <c r="H125" s="20" t="s">
        <v>392</v>
      </c>
      <c r="I125" s="6"/>
      <c r="J125" s="6">
        <v>5</v>
      </c>
      <c r="K125" s="6">
        <v>6</v>
      </c>
      <c r="L125" s="6">
        <v>10</v>
      </c>
    </row>
    <row r="126" spans="1:12" ht="38.25">
      <c r="A126" s="4" t="str">
        <f t="shared" si="5"/>
        <v>7400_Szécshenyi</v>
      </c>
      <c r="B126" s="5" t="s">
        <v>115</v>
      </c>
      <c r="C126" s="19" t="s">
        <v>10</v>
      </c>
      <c r="D126" s="19">
        <v>7400</v>
      </c>
      <c r="E126" s="19" t="s">
        <v>116</v>
      </c>
      <c r="F126" s="19" t="s">
        <v>117</v>
      </c>
      <c r="G126" s="19" t="s">
        <v>118</v>
      </c>
      <c r="H126" s="20" t="s">
        <v>119</v>
      </c>
      <c r="I126" s="6">
        <v>6</v>
      </c>
      <c r="J126" s="6">
        <v>4</v>
      </c>
      <c r="K126" s="6">
        <v>4</v>
      </c>
      <c r="L126" s="6">
        <v>14</v>
      </c>
    </row>
    <row r="127" spans="1:12" ht="25.5">
      <c r="A127" s="4" t="str">
        <f t="shared" si="5"/>
        <v>7400_Szigeti</v>
      </c>
      <c r="B127" s="5" t="s">
        <v>753</v>
      </c>
      <c r="C127" s="19" t="s">
        <v>10</v>
      </c>
      <c r="D127" s="19">
        <v>7400</v>
      </c>
      <c r="E127" s="19" t="s">
        <v>116</v>
      </c>
      <c r="F127" s="19" t="s">
        <v>754</v>
      </c>
      <c r="G127" s="19" t="s">
        <v>755</v>
      </c>
      <c r="H127" s="20" t="s">
        <v>756</v>
      </c>
      <c r="I127" s="6">
        <v>15</v>
      </c>
      <c r="J127" s="6"/>
      <c r="K127" s="6"/>
      <c r="L127" s="6">
        <v>4</v>
      </c>
    </row>
    <row r="128" spans="1:12" ht="38.25">
      <c r="A128" s="4" t="str">
        <f t="shared" si="5"/>
        <v>7500_Somogyi</v>
      </c>
      <c r="B128" s="5" t="s">
        <v>110</v>
      </c>
      <c r="C128" s="19" t="s">
        <v>10</v>
      </c>
      <c r="D128" s="19">
        <v>7500</v>
      </c>
      <c r="E128" s="19" t="s">
        <v>111</v>
      </c>
      <c r="F128" s="19" t="s">
        <v>112</v>
      </c>
      <c r="G128" s="19" t="s">
        <v>113</v>
      </c>
      <c r="H128" s="20" t="s">
        <v>114</v>
      </c>
      <c r="I128" s="6"/>
      <c r="J128" s="6"/>
      <c r="K128" s="6">
        <v>3</v>
      </c>
      <c r="L128" s="6"/>
    </row>
    <row r="129" spans="1:12" ht="25.5">
      <c r="A129" s="4" t="str">
        <f t="shared" si="5"/>
        <v>7530_Jálics</v>
      </c>
      <c r="B129" s="5" t="s">
        <v>605</v>
      </c>
      <c r="C129" s="19" t="s">
        <v>10</v>
      </c>
      <c r="D129" s="19">
        <v>7530</v>
      </c>
      <c r="E129" s="19" t="s">
        <v>606</v>
      </c>
      <c r="F129" s="19" t="s">
        <v>607</v>
      </c>
      <c r="G129" s="19" t="s">
        <v>608</v>
      </c>
      <c r="H129" s="20" t="s">
        <v>609</v>
      </c>
      <c r="I129" s="6">
        <v>13</v>
      </c>
      <c r="J129" s="6"/>
      <c r="K129" s="6">
        <v>1</v>
      </c>
      <c r="L129" s="6">
        <v>8</v>
      </c>
    </row>
    <row r="130" spans="1:12" ht="38.25">
      <c r="A130" s="4" t="str">
        <f t="shared" si="5"/>
        <v>7561_Kolping</v>
      </c>
      <c r="B130" s="5" t="s">
        <v>732</v>
      </c>
      <c r="C130" s="19" t="s">
        <v>10</v>
      </c>
      <c r="D130" s="19">
        <v>7561</v>
      </c>
      <c r="E130" s="19" t="s">
        <v>733</v>
      </c>
      <c r="F130" s="19" t="s">
        <v>734</v>
      </c>
      <c r="G130" s="19" t="s">
        <v>735</v>
      </c>
      <c r="H130" s="20" t="s">
        <v>736</v>
      </c>
      <c r="I130" s="6">
        <v>6</v>
      </c>
      <c r="J130" s="6">
        <v>5</v>
      </c>
      <c r="K130" s="6">
        <v>7</v>
      </c>
      <c r="L130" s="6">
        <v>2</v>
      </c>
    </row>
    <row r="131" spans="1:12" ht="25.5">
      <c r="A131" s="4" t="str">
        <f t="shared" si="5"/>
        <v>7623_Angster</v>
      </c>
      <c r="B131" s="5" t="s">
        <v>580</v>
      </c>
      <c r="C131" s="19" t="s">
        <v>10</v>
      </c>
      <c r="D131" s="19">
        <v>7623</v>
      </c>
      <c r="E131" s="19" t="s">
        <v>467</v>
      </c>
      <c r="F131" s="19" t="s">
        <v>468</v>
      </c>
      <c r="G131" s="19" t="s">
        <v>469</v>
      </c>
      <c r="H131" s="20" t="s">
        <v>470</v>
      </c>
      <c r="I131" s="6">
        <v>41</v>
      </c>
      <c r="J131" s="6">
        <v>4</v>
      </c>
      <c r="K131" s="6"/>
      <c r="L131" s="6">
        <v>23</v>
      </c>
    </row>
    <row r="132" spans="1:12" ht="25.5">
      <c r="A132" s="4" t="str">
        <f t="shared" si="5"/>
        <v>7632_Simonyi</v>
      </c>
      <c r="B132" s="5" t="s">
        <v>775</v>
      </c>
      <c r="C132" s="19" t="s">
        <v>10</v>
      </c>
      <c r="D132" s="19">
        <v>7632</v>
      </c>
      <c r="E132" s="19" t="s">
        <v>467</v>
      </c>
      <c r="F132" s="19" t="s">
        <v>776</v>
      </c>
      <c r="G132" s="19" t="s">
        <v>777</v>
      </c>
      <c r="H132" s="20" t="s">
        <v>778</v>
      </c>
      <c r="I132" s="6">
        <v>20</v>
      </c>
      <c r="J132" s="6">
        <v>20</v>
      </c>
      <c r="K132" s="6">
        <v>20</v>
      </c>
      <c r="L132" s="6">
        <v>20</v>
      </c>
    </row>
    <row r="133" spans="1:12" ht="25.5">
      <c r="A133" s="4" t="str">
        <f t="shared" si="5"/>
        <v>7700_Radnóti</v>
      </c>
      <c r="B133" s="5" t="s">
        <v>579</v>
      </c>
      <c r="C133" s="19" t="s">
        <v>10</v>
      </c>
      <c r="D133" s="19">
        <v>7700</v>
      </c>
      <c r="E133" s="19" t="s">
        <v>539</v>
      </c>
      <c r="F133" s="19" t="s">
        <v>540</v>
      </c>
      <c r="G133" s="19" t="s">
        <v>541</v>
      </c>
      <c r="H133" s="20" t="s">
        <v>542</v>
      </c>
      <c r="I133" s="6"/>
      <c r="J133" s="6">
        <v>3</v>
      </c>
      <c r="K133" s="6"/>
      <c r="L133" s="6"/>
    </row>
    <row r="134" spans="1:12" ht="38.25">
      <c r="A134" s="4" t="str">
        <f t="shared" si="5"/>
        <v>7754_Montenouvo</v>
      </c>
      <c r="B134" s="5" t="s">
        <v>204</v>
      </c>
      <c r="C134" s="19" t="s">
        <v>10</v>
      </c>
      <c r="D134" s="19">
        <v>7754</v>
      </c>
      <c r="E134" s="19" t="s">
        <v>205</v>
      </c>
      <c r="F134" s="19" t="s">
        <v>206</v>
      </c>
      <c r="G134" s="19" t="s">
        <v>207</v>
      </c>
      <c r="H134" s="20" t="s">
        <v>787</v>
      </c>
      <c r="I134" s="6">
        <v>9</v>
      </c>
      <c r="J134" s="6">
        <v>20</v>
      </c>
      <c r="K134" s="6">
        <v>2</v>
      </c>
      <c r="L134" s="6">
        <v>1</v>
      </c>
    </row>
    <row r="135" spans="1:12" ht="25.5">
      <c r="A135" s="4" t="str">
        <f t="shared" si="5"/>
        <v>7800_Siklósi</v>
      </c>
      <c r="B135" s="5" t="s">
        <v>600</v>
      </c>
      <c r="C135" s="19" t="s">
        <v>10</v>
      </c>
      <c r="D135" s="19">
        <v>7800</v>
      </c>
      <c r="E135" s="19" t="s">
        <v>601</v>
      </c>
      <c r="F135" s="19" t="s">
        <v>602</v>
      </c>
      <c r="G135" s="19" t="s">
        <v>603</v>
      </c>
      <c r="H135" s="20" t="s">
        <v>604</v>
      </c>
      <c r="I135" s="6">
        <v>2</v>
      </c>
      <c r="J135" s="6">
        <v>12</v>
      </c>
      <c r="K135" s="6">
        <v>3</v>
      </c>
      <c r="L135" s="6"/>
    </row>
    <row r="136" spans="1:12" ht="25.5">
      <c r="A136" s="4" t="str">
        <f t="shared" si="5"/>
        <v>8000_Árpád</v>
      </c>
      <c r="B136" s="5" t="s">
        <v>745</v>
      </c>
      <c r="C136" s="19" t="s">
        <v>13</v>
      </c>
      <c r="D136" s="19">
        <v>8000</v>
      </c>
      <c r="E136" s="19" t="s">
        <v>163</v>
      </c>
      <c r="F136" s="19" t="s">
        <v>746</v>
      </c>
      <c r="G136" s="19" t="s">
        <v>747</v>
      </c>
      <c r="H136" s="20" t="s">
        <v>748</v>
      </c>
      <c r="I136" s="6"/>
      <c r="J136" s="6">
        <v>19</v>
      </c>
      <c r="K136" s="6">
        <v>3</v>
      </c>
      <c r="L136" s="6">
        <v>1</v>
      </c>
    </row>
    <row r="137" spans="1:12" ht="38.25">
      <c r="A137" s="4" t="str">
        <f t="shared" si="5"/>
        <v>8000_Árpád</v>
      </c>
      <c r="B137" s="5" t="s">
        <v>749</v>
      </c>
      <c r="C137" s="19" t="s">
        <v>13</v>
      </c>
      <c r="D137" s="19">
        <v>8000</v>
      </c>
      <c r="E137" s="19" t="s">
        <v>163</v>
      </c>
      <c r="F137" s="19" t="s">
        <v>750</v>
      </c>
      <c r="G137" s="19" t="s">
        <v>751</v>
      </c>
      <c r="H137" s="20" t="s">
        <v>752</v>
      </c>
      <c r="I137" s="6">
        <v>12</v>
      </c>
      <c r="J137" s="6">
        <v>12</v>
      </c>
      <c r="K137" s="6">
        <v>4</v>
      </c>
      <c r="L137" s="6">
        <v>8</v>
      </c>
    </row>
    <row r="138" spans="1:12" ht="25.5">
      <c r="A138" s="4" t="str">
        <f t="shared" si="5"/>
        <v>8000_Gárdonyi</v>
      </c>
      <c r="B138" s="5" t="s">
        <v>162</v>
      </c>
      <c r="C138" s="19" t="s">
        <v>13</v>
      </c>
      <c r="D138" s="19">
        <v>8000</v>
      </c>
      <c r="E138" s="19" t="s">
        <v>163</v>
      </c>
      <c r="F138" s="19" t="s">
        <v>164</v>
      </c>
      <c r="G138" s="19" t="s">
        <v>165</v>
      </c>
      <c r="H138" s="20" t="s">
        <v>166</v>
      </c>
      <c r="I138" s="6">
        <v>10</v>
      </c>
      <c r="J138" s="6">
        <v>10</v>
      </c>
      <c r="K138" s="6">
        <v>10</v>
      </c>
      <c r="L138" s="6">
        <v>10</v>
      </c>
    </row>
    <row r="139" spans="1:12" ht="25.5">
      <c r="A139" s="4" t="str">
        <f t="shared" si="5"/>
        <v>8000_Váci</v>
      </c>
      <c r="B139" s="5" t="s">
        <v>276</v>
      </c>
      <c r="C139" s="19" t="s">
        <v>13</v>
      </c>
      <c r="D139" s="19">
        <v>8000</v>
      </c>
      <c r="E139" s="19" t="s">
        <v>163</v>
      </c>
      <c r="F139" s="19" t="s">
        <v>277</v>
      </c>
      <c r="G139" s="19" t="s">
        <v>278</v>
      </c>
      <c r="H139" s="20" t="s">
        <v>279</v>
      </c>
      <c r="I139" s="6">
        <v>5</v>
      </c>
      <c r="J139" s="6">
        <v>12</v>
      </c>
      <c r="K139" s="6">
        <v>8</v>
      </c>
      <c r="L139" s="6">
        <v>5</v>
      </c>
    </row>
    <row r="140" spans="1:12" ht="25.5">
      <c r="A140" s="4" t="str">
        <f t="shared" si="5"/>
        <v>8100_Faller</v>
      </c>
      <c r="B140" s="5" t="s">
        <v>547</v>
      </c>
      <c r="C140" s="19" t="s">
        <v>13</v>
      </c>
      <c r="D140" s="19">
        <v>8100</v>
      </c>
      <c r="E140" s="19" t="s">
        <v>548</v>
      </c>
      <c r="F140" s="19" t="s">
        <v>549</v>
      </c>
      <c r="G140" s="19" t="s">
        <v>550</v>
      </c>
      <c r="H140" s="20" t="s">
        <v>551</v>
      </c>
      <c r="I140" s="6">
        <v>6</v>
      </c>
      <c r="J140" s="6">
        <v>18</v>
      </c>
      <c r="K140" s="6">
        <v>7</v>
      </c>
      <c r="L140" s="6">
        <v>4</v>
      </c>
    </row>
    <row r="141" spans="1:12" ht="25.5">
      <c r="A141" s="4" t="str">
        <f t="shared" si="5"/>
        <v>8200_Jendrassik-Venesz</v>
      </c>
      <c r="B141" s="5" t="s">
        <v>508</v>
      </c>
      <c r="C141" s="19" t="s">
        <v>13</v>
      </c>
      <c r="D141" s="19">
        <v>8200</v>
      </c>
      <c r="E141" s="19" t="s">
        <v>153</v>
      </c>
      <c r="F141" s="19" t="s">
        <v>509</v>
      </c>
      <c r="G141" s="19" t="s">
        <v>510</v>
      </c>
      <c r="H141" s="20" t="s">
        <v>511</v>
      </c>
      <c r="I141" s="6">
        <v>1</v>
      </c>
      <c r="J141" s="6">
        <v>2</v>
      </c>
      <c r="K141" s="6">
        <v>1</v>
      </c>
      <c r="L141" s="6">
        <v>1</v>
      </c>
    </row>
    <row r="142" spans="1:12" ht="38.25">
      <c r="A142" s="4" t="str">
        <f t="shared" si="5"/>
        <v>8200_Medgyaszay</v>
      </c>
      <c r="B142" s="5" t="s">
        <v>212</v>
      </c>
      <c r="C142" s="19" t="s">
        <v>13</v>
      </c>
      <c r="D142" s="19">
        <v>8200</v>
      </c>
      <c r="E142" s="19" t="s">
        <v>153</v>
      </c>
      <c r="F142" s="19" t="s">
        <v>213</v>
      </c>
      <c r="G142" s="19" t="s">
        <v>214</v>
      </c>
      <c r="H142" s="20" t="s">
        <v>215</v>
      </c>
      <c r="I142" s="6"/>
      <c r="J142" s="6">
        <v>1</v>
      </c>
      <c r="K142" s="6"/>
      <c r="L142" s="6">
        <v>1</v>
      </c>
    </row>
    <row r="143" spans="1:12" ht="38.25">
      <c r="A143" s="4" t="str">
        <f t="shared" si="5"/>
        <v>8200_SÉF</v>
      </c>
      <c r="B143" s="5" t="s">
        <v>151</v>
      </c>
      <c r="C143" s="19" t="s">
        <v>13</v>
      </c>
      <c r="D143" s="19">
        <v>8200</v>
      </c>
      <c r="E143" s="19" t="s">
        <v>153</v>
      </c>
      <c r="F143" s="19" t="s">
        <v>154</v>
      </c>
      <c r="G143" s="19" t="s">
        <v>155</v>
      </c>
      <c r="H143" s="20" t="s">
        <v>156</v>
      </c>
      <c r="I143" s="6">
        <v>5</v>
      </c>
      <c r="J143" s="6">
        <v>6</v>
      </c>
      <c r="K143" s="6">
        <v>6</v>
      </c>
      <c r="L143" s="6">
        <v>4</v>
      </c>
    </row>
    <row r="144" spans="1:12" ht="25.5">
      <c r="A144" s="4" t="str">
        <f t="shared" si="5"/>
        <v>8200_Táncsics</v>
      </c>
      <c r="B144" s="5" t="s">
        <v>591</v>
      </c>
      <c r="C144" s="19" t="s">
        <v>13</v>
      </c>
      <c r="D144" s="19">
        <v>8200</v>
      </c>
      <c r="E144" s="19" t="s">
        <v>153</v>
      </c>
      <c r="F144" s="19" t="s">
        <v>592</v>
      </c>
      <c r="G144" s="19" t="s">
        <v>593</v>
      </c>
      <c r="H144" s="20" t="s">
        <v>594</v>
      </c>
      <c r="I144" s="6">
        <v>5</v>
      </c>
      <c r="J144" s="6">
        <v>12</v>
      </c>
      <c r="K144" s="6">
        <v>3</v>
      </c>
      <c r="L144" s="6">
        <v>7</v>
      </c>
    </row>
    <row r="145" spans="1:12" ht="25.5">
      <c r="A145" s="4" t="str">
        <f t="shared" si="5"/>
        <v>8251_Egry</v>
      </c>
      <c r="B145" s="5" t="s">
        <v>67</v>
      </c>
      <c r="C145" s="19" t="s">
        <v>13</v>
      </c>
      <c r="D145" s="19">
        <v>8251</v>
      </c>
      <c r="E145" s="19" t="s">
        <v>68</v>
      </c>
      <c r="F145" s="19" t="s">
        <v>69</v>
      </c>
      <c r="G145" s="19" t="s">
        <v>70</v>
      </c>
      <c r="H145" s="20" t="s">
        <v>71</v>
      </c>
      <c r="I145" s="6"/>
      <c r="J145" s="6"/>
      <c r="K145" s="6"/>
      <c r="L145" s="6">
        <v>3</v>
      </c>
    </row>
    <row r="146" spans="1:12" ht="25.5">
      <c r="A146" s="4" t="str">
        <f t="shared" si="5"/>
        <v>8300_Széchenyi</v>
      </c>
      <c r="B146" s="5" t="s">
        <v>263</v>
      </c>
      <c r="C146" s="19" t="s">
        <v>13</v>
      </c>
      <c r="D146" s="19">
        <v>8300</v>
      </c>
      <c r="E146" s="19" t="s">
        <v>264</v>
      </c>
      <c r="F146" s="19" t="s">
        <v>265</v>
      </c>
      <c r="G146" s="19" t="s">
        <v>266</v>
      </c>
      <c r="H146" s="20" t="s">
        <v>267</v>
      </c>
      <c r="I146" s="6"/>
      <c r="J146" s="6">
        <v>3</v>
      </c>
      <c r="K146" s="6">
        <v>3</v>
      </c>
      <c r="L146" s="6">
        <v>12</v>
      </c>
    </row>
    <row r="147" spans="1:12" ht="38.25">
      <c r="A147" s="4" t="str">
        <f t="shared" si="5"/>
        <v>8360_Asbóth</v>
      </c>
      <c r="B147" s="5" t="s">
        <v>654</v>
      </c>
      <c r="C147" s="19" t="s">
        <v>15</v>
      </c>
      <c r="D147" s="19">
        <v>8360</v>
      </c>
      <c r="E147" s="19" t="s">
        <v>655</v>
      </c>
      <c r="F147" s="19" t="s">
        <v>656</v>
      </c>
      <c r="G147" s="19" t="s">
        <v>657</v>
      </c>
      <c r="H147" s="20" t="s">
        <v>658</v>
      </c>
      <c r="I147" s="6"/>
      <c r="J147" s="6">
        <v>19</v>
      </c>
      <c r="K147" s="6">
        <v>3</v>
      </c>
      <c r="L147" s="6">
        <v>15</v>
      </c>
    </row>
    <row r="148" spans="1:12" ht="25.5">
      <c r="A148" s="4" t="str">
        <f t="shared" si="5"/>
        <v>8420_Reguly</v>
      </c>
      <c r="B148" s="5" t="s">
        <v>820</v>
      </c>
      <c r="C148" s="19" t="s">
        <v>13</v>
      </c>
      <c r="D148" s="19">
        <v>8420</v>
      </c>
      <c r="E148" s="19" t="s">
        <v>821</v>
      </c>
      <c r="F148" s="19" t="s">
        <v>822</v>
      </c>
      <c r="G148" s="19" t="s">
        <v>823</v>
      </c>
      <c r="H148" s="20" t="s">
        <v>824</v>
      </c>
      <c r="I148" s="6">
        <v>3</v>
      </c>
      <c r="J148" s="6">
        <v>2</v>
      </c>
      <c r="K148" s="6">
        <v>3</v>
      </c>
      <c r="L148" s="6"/>
    </row>
    <row r="149" spans="1:12" ht="25.5">
      <c r="A149" s="4" t="str">
        <f t="shared" si="5"/>
        <v>8500_Acsády</v>
      </c>
      <c r="B149" s="5" t="s">
        <v>420</v>
      </c>
      <c r="C149" s="19" t="s">
        <v>13</v>
      </c>
      <c r="D149" s="19">
        <v>8500</v>
      </c>
      <c r="E149" s="19" t="s">
        <v>297</v>
      </c>
      <c r="F149" s="19" t="s">
        <v>421</v>
      </c>
      <c r="G149" s="19" t="s">
        <v>422</v>
      </c>
      <c r="H149" s="20" t="s">
        <v>423</v>
      </c>
      <c r="I149" s="6">
        <v>6</v>
      </c>
      <c r="J149" s="6">
        <v>9</v>
      </c>
      <c r="K149" s="6">
        <v>5</v>
      </c>
      <c r="L149" s="6">
        <v>1</v>
      </c>
    </row>
    <row r="150" spans="1:12" ht="38.25">
      <c r="A150" s="4" t="str">
        <f t="shared" si="5"/>
        <v>8500_Pápai</v>
      </c>
      <c r="B150" s="5" t="s">
        <v>296</v>
      </c>
      <c r="C150" s="19" t="s">
        <v>13</v>
      </c>
      <c r="D150" s="19">
        <v>8500</v>
      </c>
      <c r="E150" s="19" t="s">
        <v>297</v>
      </c>
      <c r="F150" s="19" t="s">
        <v>298</v>
      </c>
      <c r="G150" s="19" t="s">
        <v>299</v>
      </c>
      <c r="H150" s="20" t="s">
        <v>300</v>
      </c>
      <c r="I150" s="6">
        <v>12</v>
      </c>
      <c r="J150" s="6">
        <v>13</v>
      </c>
      <c r="K150" s="6">
        <v>2</v>
      </c>
      <c r="L150" s="6">
        <v>5</v>
      </c>
    </row>
    <row r="151" spans="1:12" ht="25.5">
      <c r="A151" s="4" t="str">
        <f t="shared" si="5"/>
        <v>8600_Baross</v>
      </c>
      <c r="B151" s="5" t="s">
        <v>585</v>
      </c>
      <c r="C151" s="19" t="s">
        <v>10</v>
      </c>
      <c r="D151" s="19">
        <v>8600</v>
      </c>
      <c r="E151" s="19" t="s">
        <v>337</v>
      </c>
      <c r="F151" s="19" t="s">
        <v>365</v>
      </c>
      <c r="G151" s="19" t="s">
        <v>366</v>
      </c>
      <c r="H151" s="20" t="s">
        <v>367</v>
      </c>
      <c r="I151" s="6">
        <v>8</v>
      </c>
      <c r="J151" s="6">
        <v>16</v>
      </c>
      <c r="K151" s="6">
        <v>29</v>
      </c>
      <c r="L151" s="6">
        <v>1</v>
      </c>
    </row>
    <row r="152" spans="1:12" ht="25.5">
      <c r="A152" s="4" t="str">
        <f t="shared" si="5"/>
        <v>8600_Krúdy</v>
      </c>
      <c r="B152" s="5" t="s">
        <v>586</v>
      </c>
      <c r="C152" s="19" t="s">
        <v>10</v>
      </c>
      <c r="D152" s="19">
        <v>8600</v>
      </c>
      <c r="E152" s="19" t="s">
        <v>337</v>
      </c>
      <c r="F152" s="19" t="s">
        <v>338</v>
      </c>
      <c r="G152" s="19" t="s">
        <v>339</v>
      </c>
      <c r="H152" s="20" t="s">
        <v>799</v>
      </c>
      <c r="I152" s="6"/>
      <c r="J152" s="6">
        <v>27</v>
      </c>
      <c r="K152" s="6"/>
      <c r="L152" s="6"/>
    </row>
    <row r="153" spans="1:12" ht="25.5">
      <c r="A153" s="4" t="str">
        <f t="shared" si="5"/>
        <v>8640_Bacsák</v>
      </c>
      <c r="B153" s="5" t="s">
        <v>716</v>
      </c>
      <c r="C153" s="19" t="s">
        <v>10</v>
      </c>
      <c r="D153" s="19">
        <v>8640</v>
      </c>
      <c r="E153" s="19" t="s">
        <v>712</v>
      </c>
      <c r="F153" s="19" t="s">
        <v>713</v>
      </c>
      <c r="G153" s="19" t="s">
        <v>714</v>
      </c>
      <c r="H153" s="20" t="s">
        <v>715</v>
      </c>
      <c r="I153" s="6">
        <v>10</v>
      </c>
      <c r="J153" s="6">
        <v>20</v>
      </c>
      <c r="K153" s="6"/>
      <c r="L153" s="6">
        <v>6</v>
      </c>
    </row>
    <row r="154" spans="1:12" ht="38.25">
      <c r="A154" s="4" t="str">
        <f t="shared" si="5"/>
        <v>8800_Thúry</v>
      </c>
      <c r="B154" s="5" t="s">
        <v>293</v>
      </c>
      <c r="C154" s="19" t="s">
        <v>15</v>
      </c>
      <c r="D154" s="19">
        <v>8800</v>
      </c>
      <c r="E154" s="19" t="s">
        <v>294</v>
      </c>
      <c r="F154" s="19" t="s">
        <v>295</v>
      </c>
      <c r="G154" s="19" t="s">
        <v>730</v>
      </c>
      <c r="H154" s="20" t="s">
        <v>731</v>
      </c>
      <c r="I154" s="6"/>
      <c r="J154" s="6">
        <v>6</v>
      </c>
      <c r="K154" s="6">
        <v>3</v>
      </c>
      <c r="L154" s="6">
        <v>2</v>
      </c>
    </row>
    <row r="155" spans="1:12" ht="25.5">
      <c r="A155" s="4" t="str">
        <f t="shared" si="5"/>
        <v>8800_Zsigmondy</v>
      </c>
      <c r="B155" s="5" t="s">
        <v>543</v>
      </c>
      <c r="C155" s="19" t="s">
        <v>15</v>
      </c>
      <c r="D155" s="19">
        <v>8800</v>
      </c>
      <c r="E155" s="19" t="s">
        <v>294</v>
      </c>
      <c r="F155" s="19" t="s">
        <v>544</v>
      </c>
      <c r="G155" s="19" t="s">
        <v>545</v>
      </c>
      <c r="H155" s="20" t="s">
        <v>546</v>
      </c>
      <c r="I155" s="6">
        <v>14</v>
      </c>
      <c r="J155" s="6">
        <v>17</v>
      </c>
      <c r="K155" s="6"/>
      <c r="L155" s="6">
        <v>13</v>
      </c>
    </row>
    <row r="156" spans="1:12" ht="25.5">
      <c r="A156" s="4" t="str">
        <f t="shared" si="5"/>
        <v>8840_Nagyváthy</v>
      </c>
      <c r="B156" s="5" t="s">
        <v>685</v>
      </c>
      <c r="C156" s="19" t="s">
        <v>10</v>
      </c>
      <c r="D156" s="19">
        <v>8840</v>
      </c>
      <c r="E156" s="19" t="s">
        <v>285</v>
      </c>
      <c r="F156" s="19" t="s">
        <v>286</v>
      </c>
      <c r="G156" s="19" t="s">
        <v>287</v>
      </c>
      <c r="H156" s="20" t="s">
        <v>288</v>
      </c>
      <c r="I156" s="6"/>
      <c r="J156" s="6">
        <v>6</v>
      </c>
      <c r="K156" s="6"/>
      <c r="L156" s="6">
        <v>2</v>
      </c>
    </row>
    <row r="157" spans="1:12" ht="38.25">
      <c r="A157" s="4" t="str">
        <f t="shared" si="5"/>
        <v>8900_Deák</v>
      </c>
      <c r="B157" s="5" t="s">
        <v>225</v>
      </c>
      <c r="C157" s="19" t="s">
        <v>15</v>
      </c>
      <c r="D157" s="19">
        <v>8900</v>
      </c>
      <c r="E157" s="19" t="s">
        <v>226</v>
      </c>
      <c r="F157" s="19" t="s">
        <v>227</v>
      </c>
      <c r="G157" s="19" t="s">
        <v>228</v>
      </c>
      <c r="H157" s="20" t="s">
        <v>229</v>
      </c>
      <c r="I157" s="6"/>
      <c r="J157" s="6">
        <v>20</v>
      </c>
      <c r="K157" s="6"/>
      <c r="L157" s="6"/>
    </row>
    <row r="158" spans="1:12" ht="38.25">
      <c r="A158" s="4" t="str">
        <f aca="true" t="shared" si="6" ref="A158:A189">CONCATENATE(D158,"_",LEFT(B158,SEARCH(" ",B158,1)-1))</f>
        <v>8900_Ganz</v>
      </c>
      <c r="B158" s="5" t="s">
        <v>789</v>
      </c>
      <c r="C158" s="19" t="s">
        <v>15</v>
      </c>
      <c r="D158" s="19">
        <v>8900</v>
      </c>
      <c r="E158" s="19" t="s">
        <v>226</v>
      </c>
      <c r="F158" s="19" t="s">
        <v>790</v>
      </c>
      <c r="G158" s="19" t="s">
        <v>791</v>
      </c>
      <c r="H158" s="20" t="s">
        <v>792</v>
      </c>
      <c r="I158" s="6">
        <v>4</v>
      </c>
      <c r="J158" s="6">
        <v>13</v>
      </c>
      <c r="K158" s="6">
        <v>6</v>
      </c>
      <c r="L158" s="6">
        <v>4</v>
      </c>
    </row>
    <row r="159" spans="1:12" ht="25.5">
      <c r="A159" s="4" t="str">
        <f t="shared" si="6"/>
        <v>8900_Páterdombi</v>
      </c>
      <c r="B159" s="5" t="s">
        <v>439</v>
      </c>
      <c r="C159" s="19" t="s">
        <v>15</v>
      </c>
      <c r="D159" s="19">
        <v>8900</v>
      </c>
      <c r="E159" s="19" t="s">
        <v>226</v>
      </c>
      <c r="F159" s="19" t="s">
        <v>440</v>
      </c>
      <c r="G159" s="19" t="s">
        <v>441</v>
      </c>
      <c r="H159" s="20" t="s">
        <v>442</v>
      </c>
      <c r="I159" s="6">
        <v>10</v>
      </c>
      <c r="J159" s="6">
        <v>20</v>
      </c>
      <c r="K159" s="6">
        <v>10</v>
      </c>
      <c r="L159" s="6">
        <v>10</v>
      </c>
    </row>
    <row r="160" spans="1:12" ht="25.5">
      <c r="A160" s="4" t="str">
        <f t="shared" si="6"/>
        <v>9023_Pálffy</v>
      </c>
      <c r="B160" s="5" t="s">
        <v>348</v>
      </c>
      <c r="C160" s="19" t="s">
        <v>15</v>
      </c>
      <c r="D160" s="19">
        <v>9023</v>
      </c>
      <c r="E160" s="19" t="s">
        <v>77</v>
      </c>
      <c r="F160" s="19" t="s">
        <v>349</v>
      </c>
      <c r="G160" s="19" t="s">
        <v>350</v>
      </c>
      <c r="H160" s="20" t="s">
        <v>351</v>
      </c>
      <c r="I160" s="6"/>
      <c r="J160" s="6"/>
      <c r="K160" s="6"/>
      <c r="L160" s="6">
        <v>8</v>
      </c>
    </row>
    <row r="161" spans="1:12" ht="25.5">
      <c r="A161" s="4" t="str">
        <f t="shared" si="6"/>
        <v>9024_Gábor</v>
      </c>
      <c r="B161" s="5" t="s">
        <v>76</v>
      </c>
      <c r="C161" s="19" t="s">
        <v>15</v>
      </c>
      <c r="D161" s="19">
        <v>9024</v>
      </c>
      <c r="E161" s="19" t="s">
        <v>77</v>
      </c>
      <c r="F161" s="19" t="s">
        <v>78</v>
      </c>
      <c r="G161" s="19" t="s">
        <v>79</v>
      </c>
      <c r="H161" s="20" t="s">
        <v>80</v>
      </c>
      <c r="I161" s="6"/>
      <c r="J161" s="6">
        <v>30</v>
      </c>
      <c r="K161" s="6"/>
      <c r="L161" s="6">
        <v>7</v>
      </c>
    </row>
    <row r="162" spans="1:12" ht="51">
      <c r="A162" s="4" t="str">
        <f t="shared" si="6"/>
        <v>9024_Krúdy</v>
      </c>
      <c r="B162" s="5" t="s">
        <v>463</v>
      </c>
      <c r="C162" s="19" t="s">
        <v>15</v>
      </c>
      <c r="D162" s="19">
        <v>9024</v>
      </c>
      <c r="E162" s="19" t="s">
        <v>77</v>
      </c>
      <c r="F162" s="19" t="s">
        <v>464</v>
      </c>
      <c r="G162" s="19" t="s">
        <v>465</v>
      </c>
      <c r="H162" s="20" t="s">
        <v>466</v>
      </c>
      <c r="I162" s="6">
        <v>21</v>
      </c>
      <c r="J162" s="6">
        <v>7</v>
      </c>
      <c r="K162" s="6">
        <v>9</v>
      </c>
      <c r="L162" s="6">
        <v>25</v>
      </c>
    </row>
    <row r="163" spans="1:12" ht="38.25">
      <c r="A163" s="4" t="str">
        <f t="shared" si="6"/>
        <v>9025_Bercsényi</v>
      </c>
      <c r="B163" s="5" t="s">
        <v>125</v>
      </c>
      <c r="C163" s="19" t="s">
        <v>15</v>
      </c>
      <c r="D163" s="19">
        <v>9025</v>
      </c>
      <c r="E163" s="19" t="s">
        <v>77</v>
      </c>
      <c r="F163" s="19" t="s">
        <v>128</v>
      </c>
      <c r="G163" s="19" t="s">
        <v>126</v>
      </c>
      <c r="H163" s="20" t="s">
        <v>127</v>
      </c>
      <c r="I163" s="6">
        <v>5</v>
      </c>
      <c r="J163" s="6">
        <v>8</v>
      </c>
      <c r="K163" s="6"/>
      <c r="L163" s="6"/>
    </row>
    <row r="164" spans="1:12" ht="38.25">
      <c r="A164" s="4" t="str">
        <f t="shared" si="6"/>
        <v>9025_Kossuth</v>
      </c>
      <c r="B164" s="5" t="s">
        <v>100</v>
      </c>
      <c r="C164" s="19" t="s">
        <v>15</v>
      </c>
      <c r="D164" s="19">
        <v>9025</v>
      </c>
      <c r="E164" s="19" t="s">
        <v>77</v>
      </c>
      <c r="F164" s="19" t="s">
        <v>101</v>
      </c>
      <c r="G164" s="19" t="s">
        <v>102</v>
      </c>
      <c r="H164" s="20" t="s">
        <v>103</v>
      </c>
      <c r="I164" s="6">
        <v>10</v>
      </c>
      <c r="J164" s="6">
        <v>15</v>
      </c>
      <c r="K164" s="6">
        <v>5</v>
      </c>
      <c r="L164" s="6">
        <v>10</v>
      </c>
    </row>
    <row r="165" spans="1:12" ht="38.25">
      <c r="A165" s="4" t="str">
        <f t="shared" si="6"/>
        <v>9027_Lukács</v>
      </c>
      <c r="B165" s="5" t="s">
        <v>398</v>
      </c>
      <c r="C165" s="19" t="s">
        <v>15</v>
      </c>
      <c r="D165" s="19">
        <v>9027</v>
      </c>
      <c r="E165" s="19" t="s">
        <v>77</v>
      </c>
      <c r="F165" s="19" t="s">
        <v>399</v>
      </c>
      <c r="G165" s="19" t="s">
        <v>400</v>
      </c>
      <c r="H165" s="20" t="s">
        <v>401</v>
      </c>
      <c r="I165" s="6">
        <v>8</v>
      </c>
      <c r="J165" s="6">
        <v>18</v>
      </c>
      <c r="K165" s="6">
        <v>20</v>
      </c>
      <c r="L165" s="6">
        <v>12</v>
      </c>
    </row>
    <row r="166" spans="1:12" ht="38.25">
      <c r="A166" s="4" t="str">
        <f t="shared" si="6"/>
        <v>9300_Csukás</v>
      </c>
      <c r="B166" s="5" t="s">
        <v>324</v>
      </c>
      <c r="C166" s="19" t="s">
        <v>15</v>
      </c>
      <c r="D166" s="19">
        <v>9300</v>
      </c>
      <c r="E166" s="19" t="s">
        <v>221</v>
      </c>
      <c r="F166" s="19" t="s">
        <v>325</v>
      </c>
      <c r="G166" s="19" t="s">
        <v>326</v>
      </c>
      <c r="H166" s="20" t="s">
        <v>327</v>
      </c>
      <c r="I166" s="6">
        <v>5</v>
      </c>
      <c r="J166" s="6"/>
      <c r="K166" s="6">
        <v>11</v>
      </c>
      <c r="L166" s="6"/>
    </row>
    <row r="167" spans="1:32" s="9" customFormat="1" ht="26.25" thickBot="1">
      <c r="A167" s="4" t="str">
        <f t="shared" si="6"/>
        <v>9300_Kossuth</v>
      </c>
      <c r="B167" s="5" t="s">
        <v>220</v>
      </c>
      <c r="C167" s="19" t="s">
        <v>15</v>
      </c>
      <c r="D167" s="19">
        <v>9300</v>
      </c>
      <c r="E167" s="19" t="s">
        <v>221</v>
      </c>
      <c r="F167" s="19" t="s">
        <v>222</v>
      </c>
      <c r="G167" s="19" t="s">
        <v>223</v>
      </c>
      <c r="H167" s="20" t="s">
        <v>224</v>
      </c>
      <c r="I167" s="6">
        <v>12</v>
      </c>
      <c r="J167" s="6">
        <v>21</v>
      </c>
      <c r="K167" s="6">
        <v>5</v>
      </c>
      <c r="L167" s="6">
        <v>15</v>
      </c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</row>
    <row r="168" spans="1:12" ht="25.5">
      <c r="A168" s="4" t="str">
        <f t="shared" si="6"/>
        <v>9330_Berg</v>
      </c>
      <c r="B168" s="5" t="s">
        <v>675</v>
      </c>
      <c r="C168" s="19" t="s">
        <v>15</v>
      </c>
      <c r="D168" s="19">
        <v>9330</v>
      </c>
      <c r="E168" s="19" t="s">
        <v>676</v>
      </c>
      <c r="F168" s="19" t="s">
        <v>677</v>
      </c>
      <c r="G168" s="19" t="s">
        <v>678</v>
      </c>
      <c r="H168" s="20" t="s">
        <v>679</v>
      </c>
      <c r="I168" s="6">
        <v>5</v>
      </c>
      <c r="J168" s="6">
        <v>5</v>
      </c>
      <c r="K168" s="6"/>
      <c r="L168" s="6"/>
    </row>
    <row r="169" spans="1:12" ht="25.5">
      <c r="A169" s="4" t="str">
        <f t="shared" si="6"/>
        <v>9400_Handler</v>
      </c>
      <c r="B169" s="5" t="s">
        <v>811</v>
      </c>
      <c r="C169" s="19" t="s">
        <v>15</v>
      </c>
      <c r="D169" s="19">
        <v>9400</v>
      </c>
      <c r="E169" s="19" t="s">
        <v>812</v>
      </c>
      <c r="F169" s="19" t="s">
        <v>813</v>
      </c>
      <c r="G169" s="19" t="s">
        <v>814</v>
      </c>
      <c r="H169" s="20" t="s">
        <v>815</v>
      </c>
      <c r="I169" s="6"/>
      <c r="J169" s="6"/>
      <c r="K169" s="6"/>
      <c r="L169" s="6">
        <v>1</v>
      </c>
    </row>
    <row r="170" spans="1:12" ht="25.5">
      <c r="A170" s="4" t="str">
        <f t="shared" si="6"/>
        <v>9500_Műszaki</v>
      </c>
      <c r="B170" s="5" t="s">
        <v>686</v>
      </c>
      <c r="C170" s="19" t="s">
        <v>15</v>
      </c>
      <c r="D170" s="19">
        <v>9500</v>
      </c>
      <c r="E170" s="19" t="s">
        <v>385</v>
      </c>
      <c r="F170" s="19" t="s">
        <v>386</v>
      </c>
      <c r="G170" s="19" t="s">
        <v>387</v>
      </c>
      <c r="H170" s="20" t="s">
        <v>388</v>
      </c>
      <c r="I170" s="6">
        <v>3</v>
      </c>
      <c r="J170" s="6">
        <v>11</v>
      </c>
      <c r="K170" s="6"/>
      <c r="L170" s="6"/>
    </row>
    <row r="171" spans="1:12" ht="38.25">
      <c r="A171" s="4" t="str">
        <f t="shared" si="6"/>
        <v>9600_Barabás</v>
      </c>
      <c r="B171" s="5" t="s">
        <v>595</v>
      </c>
      <c r="C171" s="19" t="s">
        <v>15</v>
      </c>
      <c r="D171" s="19">
        <v>9600</v>
      </c>
      <c r="E171" s="19" t="s">
        <v>596</v>
      </c>
      <c r="F171" s="19" t="s">
        <v>599</v>
      </c>
      <c r="G171" s="19" t="s">
        <v>597</v>
      </c>
      <c r="H171" s="20" t="s">
        <v>598</v>
      </c>
      <c r="I171" s="6"/>
      <c r="J171" s="6">
        <v>2</v>
      </c>
      <c r="K171" s="6"/>
      <c r="L171" s="6">
        <v>14</v>
      </c>
    </row>
    <row r="172" spans="1:12" ht="25.5">
      <c r="A172" s="4" t="str">
        <f t="shared" si="6"/>
        <v>9700_Élelmiszeripari</v>
      </c>
      <c r="B172" s="5" t="s">
        <v>615</v>
      </c>
      <c r="C172" s="19" t="s">
        <v>15</v>
      </c>
      <c r="D172" s="19">
        <v>9700</v>
      </c>
      <c r="E172" s="19" t="s">
        <v>17</v>
      </c>
      <c r="F172" s="19" t="s">
        <v>616</v>
      </c>
      <c r="G172" s="19" t="s">
        <v>617</v>
      </c>
      <c r="H172" s="20" t="s">
        <v>618</v>
      </c>
      <c r="I172" s="6">
        <v>10</v>
      </c>
      <c r="J172" s="6">
        <v>2</v>
      </c>
      <c r="K172" s="6">
        <v>3</v>
      </c>
      <c r="L172" s="6">
        <v>3</v>
      </c>
    </row>
    <row r="173" spans="1:12" ht="25.5">
      <c r="A173" s="4" t="str">
        <f t="shared" si="6"/>
        <v>9700_Hefele</v>
      </c>
      <c r="B173" s="5" t="s">
        <v>18</v>
      </c>
      <c r="C173" s="19" t="s">
        <v>15</v>
      </c>
      <c r="D173" s="19">
        <v>9700</v>
      </c>
      <c r="E173" s="19" t="s">
        <v>17</v>
      </c>
      <c r="F173" s="19" t="s">
        <v>34</v>
      </c>
      <c r="G173" s="19" t="s">
        <v>27</v>
      </c>
      <c r="H173" s="20" t="s">
        <v>35</v>
      </c>
      <c r="I173" s="6">
        <v>1</v>
      </c>
      <c r="J173" s="6">
        <v>3</v>
      </c>
      <c r="K173" s="6"/>
      <c r="L173" s="6">
        <v>5</v>
      </c>
    </row>
    <row r="174" spans="1:12" ht="25.5">
      <c r="A174" s="4" t="str">
        <f t="shared" si="6"/>
        <v>9700_Herman</v>
      </c>
      <c r="B174" s="5" t="s">
        <v>489</v>
      </c>
      <c r="C174" s="19" t="s">
        <v>15</v>
      </c>
      <c r="D174" s="19">
        <v>9700</v>
      </c>
      <c r="E174" s="19" t="s">
        <v>17</v>
      </c>
      <c r="F174" s="19" t="s">
        <v>490</v>
      </c>
      <c r="G174" s="19" t="s">
        <v>491</v>
      </c>
      <c r="H174" s="20" t="s">
        <v>492</v>
      </c>
      <c r="I174" s="6">
        <v>4</v>
      </c>
      <c r="J174" s="6">
        <v>2</v>
      </c>
      <c r="K174" s="6">
        <v>1</v>
      </c>
      <c r="L174" s="6">
        <v>3</v>
      </c>
    </row>
    <row r="175" spans="1:12" ht="25.5">
      <c r="A175" s="4" t="str">
        <f t="shared" si="6"/>
        <v>9700_Kereskedelmi</v>
      </c>
      <c r="B175" s="5" t="s">
        <v>289</v>
      </c>
      <c r="C175" s="19" t="s">
        <v>15</v>
      </c>
      <c r="D175" s="19">
        <v>9700</v>
      </c>
      <c r="E175" s="19" t="s">
        <v>17</v>
      </c>
      <c r="F175" s="19" t="s">
        <v>290</v>
      </c>
      <c r="G175" s="19" t="s">
        <v>291</v>
      </c>
      <c r="H175" s="20" t="s">
        <v>292</v>
      </c>
      <c r="I175" s="6">
        <v>4</v>
      </c>
      <c r="J175" s="6">
        <v>7</v>
      </c>
      <c r="K175" s="6">
        <v>3</v>
      </c>
      <c r="L175" s="6">
        <v>3</v>
      </c>
    </row>
    <row r="176" spans="1:12" ht="25.5">
      <c r="A176" s="4" t="str">
        <f t="shared" si="6"/>
        <v>9700_Puskás</v>
      </c>
      <c r="B176" s="5" t="s">
        <v>167</v>
      </c>
      <c r="C176" s="19" t="s">
        <v>15</v>
      </c>
      <c r="D176" s="19">
        <v>9700</v>
      </c>
      <c r="E176" s="19" t="s">
        <v>17</v>
      </c>
      <c r="F176" s="19" t="s">
        <v>168</v>
      </c>
      <c r="G176" s="19" t="s">
        <v>169</v>
      </c>
      <c r="H176" s="20" t="s">
        <v>170</v>
      </c>
      <c r="I176" s="6">
        <v>5</v>
      </c>
      <c r="J176" s="6">
        <v>13</v>
      </c>
      <c r="K176" s="6">
        <v>9</v>
      </c>
      <c r="L176" s="6">
        <v>5</v>
      </c>
    </row>
    <row r="177" spans="1:12" ht="25.5">
      <c r="A177" s="4" t="str">
        <f t="shared" si="6"/>
        <v>9700_Teleki</v>
      </c>
      <c r="B177" s="5" t="s">
        <v>614</v>
      </c>
      <c r="C177" s="19" t="s">
        <v>15</v>
      </c>
      <c r="D177" s="19">
        <v>9700</v>
      </c>
      <c r="E177" s="19" t="s">
        <v>17</v>
      </c>
      <c r="F177" s="19" t="s">
        <v>30</v>
      </c>
      <c r="G177" s="19" t="s">
        <v>29</v>
      </c>
      <c r="H177" s="20" t="s">
        <v>31</v>
      </c>
      <c r="I177" s="6">
        <v>17</v>
      </c>
      <c r="J177" s="6">
        <v>5</v>
      </c>
      <c r="K177" s="6">
        <v>2</v>
      </c>
      <c r="L177" s="6">
        <v>5</v>
      </c>
    </row>
    <row r="178" spans="1:12" ht="25.5">
      <c r="A178" s="4" t="str">
        <f t="shared" si="6"/>
        <v>9737_FNP</v>
      </c>
      <c r="B178" s="5" t="s">
        <v>284</v>
      </c>
      <c r="C178" s="19" t="s">
        <v>15</v>
      </c>
      <c r="D178" s="19">
        <v>9737</v>
      </c>
      <c r="E178" s="19" t="s">
        <v>280</v>
      </c>
      <c r="F178" s="19" t="s">
        <v>281</v>
      </c>
      <c r="G178" s="19" t="s">
        <v>282</v>
      </c>
      <c r="H178" s="20" t="s">
        <v>283</v>
      </c>
      <c r="I178" s="6">
        <v>10</v>
      </c>
      <c r="J178" s="6">
        <v>12</v>
      </c>
      <c r="K178" s="6">
        <v>4</v>
      </c>
      <c r="L178" s="6">
        <v>8</v>
      </c>
    </row>
    <row r="179" spans="1:12" ht="25.5">
      <c r="A179" s="4" t="str">
        <f t="shared" si="6"/>
        <v>9900_Rázsó</v>
      </c>
      <c r="B179" s="5" t="s">
        <v>569</v>
      </c>
      <c r="C179" s="19" t="s">
        <v>15</v>
      </c>
      <c r="D179" s="19">
        <v>9900</v>
      </c>
      <c r="E179" s="19" t="s">
        <v>570</v>
      </c>
      <c r="F179" s="19" t="s">
        <v>93</v>
      </c>
      <c r="G179" s="19" t="s">
        <v>571</v>
      </c>
      <c r="H179" s="20" t="s">
        <v>572</v>
      </c>
      <c r="I179" s="6">
        <v>3</v>
      </c>
      <c r="J179" s="6">
        <v>16</v>
      </c>
      <c r="K179" s="6"/>
      <c r="L179" s="6">
        <v>9</v>
      </c>
    </row>
    <row r="180" spans="1:12" ht="25.5">
      <c r="A180" s="4" t="str">
        <f>CONCATENATE(D180,"_Béla")</f>
        <v>9970_Béla</v>
      </c>
      <c r="B180" s="5" t="s">
        <v>443</v>
      </c>
      <c r="C180" s="19" t="s">
        <v>15</v>
      </c>
      <c r="D180" s="19">
        <v>9970</v>
      </c>
      <c r="E180" s="19" t="s">
        <v>444</v>
      </c>
      <c r="F180" s="19" t="s">
        <v>445</v>
      </c>
      <c r="G180" s="19" t="s">
        <v>446</v>
      </c>
      <c r="H180" s="20" t="s">
        <v>447</v>
      </c>
      <c r="I180" s="6">
        <v>3</v>
      </c>
      <c r="J180" s="6">
        <v>3</v>
      </c>
      <c r="K180" s="6">
        <v>7</v>
      </c>
      <c r="L180" s="6">
        <v>3</v>
      </c>
    </row>
    <row r="181" spans="1:12" ht="12.75">
      <c r="A181" s="4"/>
      <c r="B181" s="5"/>
      <c r="C181" s="19"/>
      <c r="D181" s="19"/>
      <c r="E181" s="19"/>
      <c r="F181" s="19"/>
      <c r="G181" s="19"/>
      <c r="H181" s="20"/>
      <c r="I181" s="6"/>
      <c r="J181" s="6"/>
      <c r="K181" s="6"/>
      <c r="L181" s="6"/>
    </row>
    <row r="182" spans="1:12" ht="20.25" hidden="1">
      <c r="A182" s="29" t="s">
        <v>21</v>
      </c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</row>
    <row r="183" spans="2:13" ht="12.75">
      <c r="B183" s="7"/>
      <c r="C183" s="22"/>
      <c r="D183" s="22"/>
      <c r="E183" s="22"/>
      <c r="F183" s="22"/>
      <c r="G183" s="22"/>
      <c r="H183" s="23"/>
      <c r="I183" s="11">
        <f>SUM(I3:I182)</f>
        <v>1290</v>
      </c>
      <c r="J183" s="11">
        <f>SUM(J3:J182)</f>
        <v>1778</v>
      </c>
      <c r="K183" s="11">
        <f>SUM(K3:K182)</f>
        <v>1108</v>
      </c>
      <c r="L183" s="11">
        <f>SUM(L3:L182)</f>
        <v>1111</v>
      </c>
      <c r="M183" s="12">
        <f>SUM(I183:L183)</f>
        <v>5287</v>
      </c>
    </row>
    <row r="184" spans="1:12" ht="12.75">
      <c r="A184" s="13"/>
      <c r="H184" s="15"/>
      <c r="I184" s="11">
        <f>COUNT(I3:I182)</f>
        <v>135</v>
      </c>
      <c r="J184" s="11">
        <f>COUNT(J3:J182)</f>
        <v>154</v>
      </c>
      <c r="K184" s="11">
        <f>COUNT(K3:K182)</f>
        <v>131</v>
      </c>
      <c r="L184" s="11">
        <f>COUNT(L3:L182)</f>
        <v>143</v>
      </c>
    </row>
    <row r="185" ht="12.75">
      <c r="H185" s="25"/>
    </row>
    <row r="186" spans="2:13" ht="12.75">
      <c r="B186" s="16" t="s">
        <v>9</v>
      </c>
      <c r="C186" s="19"/>
      <c r="D186" s="19"/>
      <c r="E186" s="19"/>
      <c r="F186" s="19"/>
      <c r="G186" s="19"/>
      <c r="H186" s="26">
        <f aca="true" t="shared" si="7" ref="H186:H192">COUNTIF($C$3:$C$182,B186)</f>
        <v>26</v>
      </c>
      <c r="I186" s="17">
        <f aca="true" t="shared" si="8" ref="I186:L192">SUMIF($C$2:$C$182,$B186,I$2:I$182)</f>
        <v>175</v>
      </c>
      <c r="J186" s="17">
        <f t="shared" si="8"/>
        <v>250</v>
      </c>
      <c r="K186" s="17">
        <f t="shared" si="8"/>
        <v>173</v>
      </c>
      <c r="L186" s="17">
        <f t="shared" si="8"/>
        <v>181</v>
      </c>
      <c r="M186" s="12">
        <f>SUM(I186:L186)</f>
        <v>779</v>
      </c>
    </row>
    <row r="187" spans="2:13" ht="12.75">
      <c r="B187" s="16" t="s">
        <v>10</v>
      </c>
      <c r="C187" s="19"/>
      <c r="D187" s="19"/>
      <c r="E187" s="19"/>
      <c r="F187" s="19"/>
      <c r="G187" s="19"/>
      <c r="H187" s="26">
        <f t="shared" si="7"/>
        <v>23</v>
      </c>
      <c r="I187" s="17">
        <f t="shared" si="8"/>
        <v>223</v>
      </c>
      <c r="J187" s="17">
        <f t="shared" si="8"/>
        <v>217</v>
      </c>
      <c r="K187" s="17">
        <f t="shared" si="8"/>
        <v>131</v>
      </c>
      <c r="L187" s="17">
        <f t="shared" si="8"/>
        <v>158</v>
      </c>
      <c r="M187" s="12">
        <f aca="true" t="shared" si="9" ref="M187:M192">SUM(I187:L187)</f>
        <v>729</v>
      </c>
    </row>
    <row r="188" spans="2:13" ht="12.75">
      <c r="B188" s="16" t="s">
        <v>11</v>
      </c>
      <c r="C188" s="19"/>
      <c r="D188" s="19"/>
      <c r="E188" s="19"/>
      <c r="F188" s="19"/>
      <c r="G188" s="19"/>
      <c r="H188" s="26">
        <f t="shared" si="7"/>
        <v>32</v>
      </c>
      <c r="I188" s="17">
        <f t="shared" si="8"/>
        <v>272</v>
      </c>
      <c r="J188" s="17">
        <f t="shared" si="8"/>
        <v>398</v>
      </c>
      <c r="K188" s="17">
        <f t="shared" si="8"/>
        <v>204</v>
      </c>
      <c r="L188" s="17">
        <f t="shared" si="8"/>
        <v>164</v>
      </c>
      <c r="M188" s="12">
        <f t="shared" si="9"/>
        <v>1038</v>
      </c>
    </row>
    <row r="189" spans="2:13" ht="12.75">
      <c r="B189" s="16" t="s">
        <v>12</v>
      </c>
      <c r="C189" s="19"/>
      <c r="D189" s="19"/>
      <c r="E189" s="19"/>
      <c r="F189" s="19"/>
      <c r="G189" s="19"/>
      <c r="H189" s="26">
        <f t="shared" si="7"/>
        <v>22</v>
      </c>
      <c r="I189" s="17">
        <f t="shared" si="8"/>
        <v>182</v>
      </c>
      <c r="J189" s="17">
        <f t="shared" si="8"/>
        <v>199</v>
      </c>
      <c r="K189" s="17">
        <f t="shared" si="8"/>
        <v>228</v>
      </c>
      <c r="L189" s="17">
        <f t="shared" si="8"/>
        <v>147</v>
      </c>
      <c r="M189" s="12">
        <f t="shared" si="9"/>
        <v>756</v>
      </c>
    </row>
    <row r="190" spans="2:13" ht="12.75">
      <c r="B190" s="16" t="s">
        <v>13</v>
      </c>
      <c r="C190" s="19"/>
      <c r="D190" s="19"/>
      <c r="E190" s="19"/>
      <c r="F190" s="19"/>
      <c r="G190" s="19"/>
      <c r="H190" s="26">
        <f t="shared" si="7"/>
        <v>24</v>
      </c>
      <c r="I190" s="17">
        <f t="shared" si="8"/>
        <v>138</v>
      </c>
      <c r="J190" s="17">
        <f t="shared" si="8"/>
        <v>238</v>
      </c>
      <c r="K190" s="17">
        <f t="shared" si="8"/>
        <v>139</v>
      </c>
      <c r="L190" s="17">
        <f t="shared" si="8"/>
        <v>137</v>
      </c>
      <c r="M190" s="12">
        <f t="shared" si="9"/>
        <v>652</v>
      </c>
    </row>
    <row r="191" spans="2:13" ht="12.75">
      <c r="B191" s="16" t="s">
        <v>14</v>
      </c>
      <c r="C191" s="19"/>
      <c r="D191" s="19"/>
      <c r="E191" s="19"/>
      <c r="F191" s="19"/>
      <c r="G191" s="19"/>
      <c r="H191" s="26">
        <f t="shared" si="7"/>
        <v>24</v>
      </c>
      <c r="I191" s="17">
        <f t="shared" si="8"/>
        <v>146</v>
      </c>
      <c r="J191" s="17">
        <f t="shared" si="8"/>
        <v>201</v>
      </c>
      <c r="K191" s="17">
        <f t="shared" si="8"/>
        <v>132</v>
      </c>
      <c r="L191" s="17">
        <f t="shared" si="8"/>
        <v>144</v>
      </c>
      <c r="M191" s="12">
        <f t="shared" si="9"/>
        <v>623</v>
      </c>
    </row>
    <row r="192" spans="2:13" ht="12.75">
      <c r="B192" s="16" t="s">
        <v>15</v>
      </c>
      <c r="C192" s="19"/>
      <c r="D192" s="19"/>
      <c r="E192" s="19"/>
      <c r="F192" s="19"/>
      <c r="G192" s="19"/>
      <c r="H192" s="26">
        <f t="shared" si="7"/>
        <v>27</v>
      </c>
      <c r="I192" s="17">
        <f t="shared" si="8"/>
        <v>154</v>
      </c>
      <c r="J192" s="17">
        <f t="shared" si="8"/>
        <v>275</v>
      </c>
      <c r="K192" s="17">
        <f t="shared" si="8"/>
        <v>101</v>
      </c>
      <c r="L192" s="17">
        <f t="shared" si="8"/>
        <v>180</v>
      </c>
      <c r="M192" s="12">
        <f t="shared" si="9"/>
        <v>710</v>
      </c>
    </row>
    <row r="193" ht="12.75">
      <c r="H193" s="25">
        <f>SUM(H186:H192)</f>
        <v>178</v>
      </c>
    </row>
    <row r="195" ht="12.75">
      <c r="B195" s="18"/>
    </row>
  </sheetData>
  <sheetProtection password="E2CA" sheet="1" objects="1" scenarios="1" autoFilter="0"/>
  <autoFilter ref="A2:L180"/>
  <mergeCells count="3">
    <mergeCell ref="I1:L1"/>
    <mergeCell ref="A182:L182"/>
    <mergeCell ref="A1:H1"/>
  </mergeCells>
  <dataValidations count="4">
    <dataValidation type="list" allowBlank="1" showInputMessage="1" showErrorMessage="1" sqref="C183:C65536 C181 C168:C179 C3:C77 C92:C166 C79:C90">
      <formula1>$B$186:$B$192</formula1>
    </dataValidation>
    <dataValidation type="whole" allowBlank="1" showErrorMessage="1" error="Ez nem irányítószám!" sqref="D183:D65536 D168:D181 D3:D159">
      <formula1>1000</formula1>
      <formula2>9999</formula2>
    </dataValidation>
    <dataValidation type="list" allowBlank="1" showInputMessage="1" showErrorMessage="1" sqref="C91">
      <formula1>$B$194:$B$200</formula1>
    </dataValidation>
    <dataValidation type="list" allowBlank="1" showInputMessage="1" showErrorMessage="1" sqref="C78 C180">
      <formula1>$B$191:$B$197</formula1>
    </dataValidation>
  </dataValidations>
  <hyperlinks>
    <hyperlink ref="H177" r:id="rId1" display="adsl840216@t-online.hu"/>
    <hyperlink ref="H102" r:id="rId2" display="kriszpap@gmail.com"/>
    <hyperlink ref="H173" r:id="rId3" display="judit.czegledi@gmail.com"/>
    <hyperlink ref="H114" r:id="rId4" display="kardosne.mariann@gmail.com"/>
    <hyperlink ref="H100" r:id="rId5" display="lestarp@hu.inter.net"/>
    <hyperlink ref="H95" r:id="rId6" display="pemartus1@freemail.hu"/>
    <hyperlink ref="H57" r:id="rId7" display="vayig@freemail.hu"/>
    <hyperlink ref="H24" r:id="rId8" display="peliandras@freemail.hu"/>
    <hyperlink ref="H66" r:id="rId9" display="ildisara@fibermail.hu"/>
    <hyperlink ref="H107" r:id="rId10" display="buban.laszlo@vipmail.hu"/>
    <hyperlink ref="H145" r:id="rId11" display="peace13@freemail.hu"/>
    <hyperlink ref="H38" r:id="rId12" display="surireni@gmail.com"/>
    <hyperlink ref="H161" r:id="rId13" display="gaborla@t-online.hu"/>
    <hyperlink ref="H63" r:id="rId14" display="jfarmasi@gmail.com"/>
    <hyperlink ref="H48" r:id="rId15" display="veresb@citromail.hu"/>
    <hyperlink ref="H47" r:id="rId16" display="ivanyi.balint@wigner.sulinet.hu"/>
    <hyperlink ref="H62" r:id="rId17" display="jasinkane@povolnyf.sulinet.hu"/>
    <hyperlink ref="H164" r:id="rId18" display="karpatim@kliszi.sulinet.hu"/>
    <hyperlink ref="H64" r:id="rId19" display="titkar@verespgsz-buj.sulinet.hu"/>
    <hyperlink ref="H128" r:id="rId20" display="tothumfaktum@gmail.com"/>
    <hyperlink ref="H126" r:id="rId21" display="rehova@gmail.com"/>
    <hyperlink ref="H88" r:id="rId22" display="dodekaeder@freemail.hu"/>
    <hyperlink ref="H163" r:id="rId23" display="bercsenyi@bercsenyi.eu"/>
    <hyperlink ref="H12" r:id="rId24" display="jozsuzsa@ybleszi.sulinet.hu"/>
    <hyperlink ref="H8" r:id="rId25" display="huszti@oveges.hu"/>
    <hyperlink ref="H50" r:id="rId26" display="guran3@citromail.hu"/>
    <hyperlink ref="H58" r:id="rId27" display="erdelyine@trefort-saujhely.sulinet.hu"/>
    <hyperlink ref="H33" r:id="rId28" display="keri@keri-tbanya.sulinet.hu"/>
    <hyperlink ref="H143" r:id="rId29" display="ntunde@sef.hu"/>
    <hyperlink ref="H86" r:id="rId30" display="demeterist@vipmail.hu"/>
    <hyperlink ref="H138" r:id="rId31" display="szakiskola@gardonyi-szfv.sulinet.hu"/>
    <hyperlink ref="H176" r:id="rId32" display="ede40@freemail.hu"/>
    <hyperlink ref="H19" r:id="rId33" display="gmariett@gmail.com"/>
    <hyperlink ref="H111" r:id="rId34" display="hollosne@pc1.krudy-szeged.sulinet.hu"/>
    <hyperlink ref="H59" r:id="rId35" display="pmolli@irinyi-debr.sulinet.hu"/>
    <hyperlink ref="H51" r:id="rId36" display="sfo@freemail.hu"/>
    <hyperlink ref="H94" r:id="rId37" display="brazdazsolt@gmail.com"/>
    <hyperlink ref="H87" r:id="rId38" display="ppisti@nagylaszlo-khegyes.sulinet.hu"/>
    <hyperlink ref="H69" r:id="rId39" display="mihalik@bocskai-hszob.sulinet.hu"/>
    <hyperlink ref="H84" r:id="rId40" display="adminisztrator@klapkagy.sulinet.hu"/>
    <hyperlink ref="H134" r:id="rId41" display="montenuovo@boly.hu"/>
    <hyperlink ref="H124" r:id="rId42" display="martonbubus@vipmail.hu"/>
    <hyperlink ref="H142" r:id="rId43" display="sandor.matyas@medgyaszay.sulinet.hu;somlaiagi@gmail.com"/>
    <hyperlink ref="H15" r:id="rId44" display="szilasi.eva@sisy.hu"/>
    <hyperlink ref="H167" r:id="rId45" display="kk@kossuth-csorna.sulinet.hu"/>
    <hyperlink ref="H157" r:id="rId46" display="kgabildi@freemail.hu"/>
    <hyperlink ref="H20" r:id="rId47" display="wery.julia@gmail.com"/>
    <hyperlink ref="H40" r:id="rId48" display="kvsz@ker-st.sulinet.hu"/>
    <hyperlink ref="H76" r:id="rId49" display="linci52@t-online.hu"/>
    <hyperlink ref="H11" r:id="rId50" display="djp@tvn.hu"/>
    <hyperlink ref="H67" r:id="rId51" display="eotvosbere@gmail.com"/>
    <hyperlink ref="H52" r:id="rId52" display="ruszeva@chello.hu"/>
    <hyperlink ref="H146" r:id="rId53" display="szmari5858@freemail.hu"/>
    <hyperlink ref="H83" r:id="rId54" display="szom.icu@gmail.com"/>
    <hyperlink ref="H123" r:id="rId55" display="weimann@elmki.sulinet.hu"/>
    <hyperlink ref="H139" r:id="rId56" display="info@vacim-szfvar.sulinet.hu"/>
    <hyperlink ref="H178" r:id="rId57" display="haromi@pr.hu"/>
    <hyperlink ref="H156" r:id="rId58" display="picibe@gmail.com"/>
    <hyperlink ref="H175" r:id="rId59" display="dolgos.tiborne@keri-szhely.sulinet.hu"/>
    <hyperlink ref="H154" r:id="rId60" display="gymagdii@gmail.com;anikkati@gmail.com"/>
    <hyperlink ref="H150" r:id="rId61" display="gal@papaiszakkepzo.sulinet.hu"/>
    <hyperlink ref="H56" r:id="rId62" display="admin@tmszi.sulinet.hu"/>
    <hyperlink ref="H81" r:id="rId63" display="flidi@citromail.hu"/>
    <hyperlink ref="H23" r:id="rId64" display="vargal49@gmail.com"/>
    <hyperlink ref="H68" r:id="rId65" display="jelosz@freemail.hu"/>
    <hyperlink ref="H110" r:id="rId66" display="wsfranci@gmail.com"/>
    <hyperlink ref="H55" r:id="rId67" display="vargane.erzsebet@kik-tokaj.hu"/>
    <hyperlink ref="H166" r:id="rId68" display="isd@freemail.hu"/>
    <hyperlink ref="H27" r:id="rId69" display="tanka.agnes@szondi-bgy.sulinet.hu"/>
    <hyperlink ref="H120" r:id="rId70" display="zsuzsanna.palko@gmail.com"/>
    <hyperlink ref="H152" r:id="rId71" display="beatrixm@citromail.hu"/>
    <hyperlink ref="H82" r:id="rId72" display="igh@keri-szolnok.sulinet.hu"/>
    <hyperlink ref="H44" r:id="rId73" display="kisgergely@server.bgszi.sulinet.hu"/>
    <hyperlink ref="H160" r:id="rId74" display="porneczi@palffy.hu"/>
    <hyperlink ref="H28" r:id="rId75" display="muszaki-cegled@mail.eol.hu"/>
    <hyperlink ref="H9" r:id="rId76" display="ronkai.marianna@dobosvsz.sulinet.hu"/>
    <hyperlink ref="H122" r:id="rId77" display="konizsu50@gmail.com"/>
    <hyperlink ref="H151" r:id="rId78" display="kispeterek@gmail.com"/>
    <hyperlink ref="H121" r:id="rId79" display="ezsoda@citromail.hu"/>
    <hyperlink ref="H89" r:id="rId80" display="agnesdonko21@gmail.com"/>
    <hyperlink ref="H16" r:id="rId81" display="suli5945@gmail.com"/>
    <hyperlink ref="H170" r:id="rId82" display="cellszaksuli@cellkabel.hu"/>
    <hyperlink ref="H125" r:id="rId83" display="kinizsisuli@kinizsi-kap.sulinet.hu"/>
    <hyperlink ref="H117" r:id="rId84" display="aniko967@gmail.com"/>
    <hyperlink ref="H165" r:id="rId85" display="sztpmariann@lukacs-gyor.sulinet.hu"/>
    <hyperlink ref="H37" r:id="rId86" display="czifrah@blathy-tata.sulinet.hu"/>
    <hyperlink ref="H65" r:id="rId87" display="csihatagint@gmail.com"/>
    <hyperlink ref="H108" r:id="rId88" display="banyaijulia@banyai-baja.sulinet.hu"/>
    <hyperlink ref="H109" r:id="rId89" display="itondar@gmail.com"/>
    <hyperlink ref="H149" r:id="rId90" display="htka@freemail.hu"/>
    <hyperlink ref="H22" r:id="rId91" display="phiszki@mail.datanet.hu"/>
    <hyperlink ref="H60" r:id="rId92" display="aniko.dankaine@gmail.com"/>
    <hyperlink ref="H46" r:id="rId93" display="hadhaziagnes@freemail.hu"/>
    <hyperlink ref="H36" r:id="rId94" display="nyironeeva@freemail.hu"/>
    <hyperlink ref="H159" r:id="rId95" display="ftamas@paterdombisuli.hu"/>
    <hyperlink ref="H180" r:id="rId96" display="gyorgyl@bela-szgotth.sulinet.hu"/>
    <hyperlink ref="H99" r:id="rId97" display="puruczki5495@gmail.com"/>
    <hyperlink ref="H77" r:id="rId98" display="berkata@freemail.hu"/>
    <hyperlink ref="H45" r:id="rId99" display="divinszkir@informatikai-eger.sulinet.hu"/>
    <hyperlink ref="H162" r:id="rId100" display="mosi@krudy.gyor.hu"/>
    <hyperlink ref="H131" r:id="rId101" display="nagymelykuti.ildiko@angsterj-pecs.sulinet.hu"/>
    <hyperlink ref="H119" r:id="rId102" display="mullerne@jokai.szltiszk.hu"/>
    <hyperlink ref="H78" r:id="rId103" display="fekszine@freemail.hu"/>
    <hyperlink ref="H42" r:id="rId104" display="vinczene@jozsefa-gy.sulinet.hu"/>
    <hyperlink ref="H112" r:id="rId105" display="biro.zsuzsanna@moravarosi.hu"/>
    <hyperlink ref="H174" r:id="rId106" display="hermankonyvtar@freemail.hu"/>
    <hyperlink ref="H26" r:id="rId107" display="mkkevig@mkkevig.sulinet.hu"/>
    <hyperlink ref="H34" r:id="rId108" display="szalaipeter@gmail.com"/>
    <hyperlink ref="H7" r:id="rId109" display="kollathm@szily.hu"/>
    <hyperlink ref="H6" r:id="rId110" display="pakata@arany-epuletgepesz.sulinet.hu"/>
    <hyperlink ref="H141" r:id="rId111" display="alantos@vejsz.sulinet.hu"/>
    <hyperlink ref="H115" r:id="rId112" display="azsiros.bedo@tiszanet.hu"/>
    <hyperlink ref="H90" r:id="rId113" display="hegyesi@pag-szeszi.hu"/>
    <hyperlink ref="H79" r:id="rId114" display="munkacsyne.csilla@gmail.com"/>
    <hyperlink ref="H80" r:id="rId115" display="bsiposgabi@gmail.com"/>
    <hyperlink ref="H32" r:id="rId116" display="isttoth66@gmail.com"/>
    <hyperlink ref="H116" r:id="rId117" display="gyarakij@freemail.hu"/>
    <hyperlink ref="H29" r:id="rId118" display="galkatalin85@gmail.com"/>
    <hyperlink ref="H133" r:id="rId119" display="mihaly.mausz@radmi.sulinet.hu"/>
    <hyperlink ref="H155" r:id="rId120" display="hajas.zoltan@zsvszi.hu"/>
    <hyperlink ref="H140" r:id="rId121" display="toth.kalman55@freemail.hu"/>
    <hyperlink ref="H92" r:id="rId122" display="ujszigabi@gmail.com"/>
    <hyperlink ref="H93" r:id="rId123" display="szalair@freemail.hu"/>
    <hyperlink ref="H105" r:id="rId124" display="mszki.kalocsa@t-online.hu"/>
    <hyperlink ref="H75" r:id="rId125" display="suli@westsik.sulinet.hu"/>
    <hyperlink ref="H179" r:id="rId126" display="lorinczkee@freemail.hu"/>
    <hyperlink ref="H70" r:id="rId127" display="matyuskati@freemail.hu"/>
    <hyperlink ref="H35" r:id="rId128" display="saho.tibor@freemail.hu"/>
    <hyperlink ref="H96" r:id="rId129" display="oau@freemail.hu"/>
    <hyperlink ref="H144" r:id="rId130" display="krausz.attila@tmvp.hu"/>
    <hyperlink ref="H171" r:id="rId131" display="titkarsag@barabas-sarvar.hu"/>
    <hyperlink ref="H135" r:id="rId132" display="ski.szakiskola@gmail.com"/>
    <hyperlink ref="H129" r:id="rId133" display="doczibazsi@gmail.com"/>
    <hyperlink ref="H73" r:id="rId134" display="nickildus@gmail.com"/>
    <hyperlink ref="H172" r:id="rId135" display="efsz@efsz.sulinet.hu"/>
    <hyperlink ref="H103" r:id="rId136" display="szaksuli@citromail.hu"/>
    <hyperlink ref="H74" r:id="rId137" display="javorszkigy@freemail.hu"/>
    <hyperlink ref="H61" r:id="rId138" display="hegemonic@keri-debr.sulinet.hu"/>
    <hyperlink ref="H98" r:id="rId139" display="viduka75@freemail.hu"/>
    <hyperlink ref="H72" r:id="rId140" display="serdult@server1.inczedy.hu"/>
    <hyperlink ref="H91" r:id="rId141" display="info@szvki.hu"/>
    <hyperlink ref="H3" r:id="rId142" display="szabom@than.sulinet.hu"/>
    <hyperlink ref="H39" r:id="rId143" display="diszi@diszi.sulinet.hu"/>
    <hyperlink ref="H147" r:id="rId144" display="torokivan@freemail.hu"/>
    <hyperlink ref="H4" r:id="rId145" display="barkoczi@kanizsay.sulinet.hu"/>
    <hyperlink ref="H43" r:id="rId146" display="holkisz@freemail.hu"/>
    <hyperlink ref="H21" r:id="rId147" display="szlm12@gmail.com"/>
    <hyperlink ref="H18" r:id="rId148" display="szabitom@gmail.com"/>
    <hyperlink ref="H168" r:id="rId149" display="ra-gacs@freemail.hu"/>
    <hyperlink ref="H118" r:id="rId150" display="egleaniko@freemail.hu"/>
    <hyperlink ref="H31" r:id="rId151" display="toldi@toldi-nk.sulinet.hu"/>
    <hyperlink ref="H71" r:id="rId152" display="ygurika@vipmail.hu"/>
    <hyperlink ref="H85" r:id="rId153" display="facsar@freemail.hu"/>
    <hyperlink ref="H153" r:id="rId154" display="iskola@bgyszi.sulinet.hu"/>
    <hyperlink ref="H14" r:id="rId155" display="ahajo@citromail.hu"/>
    <hyperlink ref="H53" r:id="rId156" display="lajosne.nagy@gmail.com"/>
    <hyperlink ref="H104" r:id="rId157" display="martinregina2@gmail.com"/>
    <hyperlink ref="H130" r:id="rId158" display="llp83@freemail.hu"/>
    <hyperlink ref="H97" r:id="rId159" display="elek@harruckern.hu"/>
    <hyperlink ref="H113" r:id="rId160" display="ivangizella@gmail.com"/>
    <hyperlink ref="H136" r:id="rId161" display="bognarlivia@arpadszki.hu"/>
    <hyperlink ref="H137" r:id="rId162" display="ghorvath@sztistvan.hu"/>
    <hyperlink ref="H127" r:id="rId163" display="draskovicsm@freemail.hu"/>
    <hyperlink ref="H106" r:id="rId164" display="szabo.edina@variszabo.sulinet.hu"/>
    <hyperlink ref="H101" r:id="rId165" display="simkojanosne@gmail.com"/>
    <hyperlink ref="H5" r:id="rId166" display="szucsik@freemail.hu"/>
    <hyperlink ref="H49" r:id="rId167" display="fugedilaszlo@mezokovesd.t-online.hu"/>
    <hyperlink ref="H10" r:id="rId168" display="judit@server.banki-bp.sulinet.hu"/>
    <hyperlink ref="H132" r:id="rId169" display="weber.laszlo@simonyi.sulinet.hu"/>
    <hyperlink ref="H25" r:id="rId170" display="nemethpeter@juropnet.hu"/>
    <hyperlink ref="H158" r:id="rId171" display="kajari.ganz-munkacsy.szki@zelkanet.hu"/>
    <hyperlink ref="H13" r:id="rId172" display="info@szaraznad.hu"/>
    <hyperlink ref="H169" r:id="rId173" display="handler@sopron.hu"/>
    <hyperlink ref="H17" r:id="rId174" display="csgaticsepven@gmail.com"/>
    <hyperlink ref="H148" r:id="rId175" display="qmarya@freemail.hu"/>
  </hyperlinks>
  <printOptions horizontalCentered="1"/>
  <pageMargins left="0.5118110236220472" right="0.5118110236220472" top="0.5118110236220472" bottom="0.5118110236220472" header="0.2362204724409449" footer="0.2362204724409449"/>
  <pageSetup fitToHeight="0" fitToWidth="1" horizontalDpi="600" verticalDpi="600" orientation="landscape" paperSize="9" scale="71" r:id="rId176"/>
  <headerFooter alignWithMargins="0">
    <oddHeader>&amp;C&amp;"Arial,Félkövér"&amp;12Szakiskolások országos közismereti versenye, 2009/2010 (nevezés)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szszs</dc:creator>
  <cp:keywords/>
  <dc:description/>
  <cp:lastModifiedBy>Szalay Sándor</cp:lastModifiedBy>
  <cp:lastPrinted>2010-11-19T07:59:23Z</cp:lastPrinted>
  <dcterms:created xsi:type="dcterms:W3CDTF">2005-11-04T14:49:27Z</dcterms:created>
  <dcterms:modified xsi:type="dcterms:W3CDTF">2010-12-10T17:30:46Z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