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380" tabRatio="452" activeTab="0"/>
  </bookViews>
  <sheets>
    <sheet name="Nevezés" sheetId="1" r:id="rId1"/>
  </sheets>
  <definedNames>
    <definedName name="_xlnm._FilterDatabase" localSheetId="0" hidden="1">'Nevezés'!$A$2:$H$160</definedName>
    <definedName name="emil">#REF!</definedName>
    <definedName name="_xlnm.Print_Titles" localSheetId="0">'Nevezés'!$1:$2</definedName>
    <definedName name="_xlnm.Print_Area" localSheetId="0">'Nevezés'!$A$1:$H$160</definedName>
  </definedNames>
  <calcPr fullCalcOnLoad="1"/>
</workbook>
</file>

<file path=xl/sharedStrings.xml><?xml version="1.0" encoding="utf-8"?>
<sst xmlns="http://schemas.openxmlformats.org/spreadsheetml/2006/main" count="1211" uniqueCount="736">
  <si>
    <t>Intézmény</t>
  </si>
  <si>
    <t>Neve</t>
  </si>
  <si>
    <t>Település</t>
  </si>
  <si>
    <t>Utca_Hsz</t>
  </si>
  <si>
    <t>Kapcsolat</t>
  </si>
  <si>
    <t>Régió</t>
  </si>
  <si>
    <t>E-mail</t>
  </si>
  <si>
    <t>Dél-Alföld</t>
  </si>
  <si>
    <t>Dél-Dunántúl</t>
  </si>
  <si>
    <t>Észak-Alföld</t>
  </si>
  <si>
    <t>Észak-Magyarország</t>
  </si>
  <si>
    <t>Közép-Dunántúl</t>
  </si>
  <si>
    <t>Közép-Magyarország</t>
  </si>
  <si>
    <t>Nyugat-Dunántúl</t>
  </si>
  <si>
    <t>Szeged</t>
  </si>
  <si>
    <t>Szombathely</t>
  </si>
  <si>
    <t>Hefele Menyhért Építő- és Faipari Szakképző Iskola</t>
  </si>
  <si>
    <t>Kecskemét</t>
  </si>
  <si>
    <t>Nyíri út 32.</t>
  </si>
  <si>
    <t>R_Nev</t>
  </si>
  <si>
    <t>IrSz</t>
  </si>
  <si>
    <t>lestarp@hu.inter.net</t>
  </si>
  <si>
    <t>Szent Márton út 77.</t>
  </si>
  <si>
    <t>Lestár Péter Egységes Középiskola és Szakiskola</t>
  </si>
  <si>
    <t>Kvarc utca 2. (Pf. 361)</t>
  </si>
  <si>
    <t>Márkus Erika</t>
  </si>
  <si>
    <t>Vay Miklós Szakképző Iskola</t>
  </si>
  <si>
    <t>Sárospatak</t>
  </si>
  <si>
    <t>vayig@freemail.hu</t>
  </si>
  <si>
    <t>Hild József Szakközépiskola, Szakiskola, Speciális Szakiskola és Kollégium</t>
  </si>
  <si>
    <t>Dunaújváros</t>
  </si>
  <si>
    <t>Bercsényi u. 8.</t>
  </si>
  <si>
    <t>Péli András</t>
  </si>
  <si>
    <t>peliandras@freemail.hu</t>
  </si>
  <si>
    <t>József Attila Gimnázium és Szakképző Iskola</t>
  </si>
  <si>
    <t>Polgár</t>
  </si>
  <si>
    <t>Kiss E. u. 10.</t>
  </si>
  <si>
    <t>Hunyadi János Gimnázium és Szakiskola</t>
  </si>
  <si>
    <t>Bácsalmás</t>
  </si>
  <si>
    <t>Szent János u. 5.</t>
  </si>
  <si>
    <t>Bubán László</t>
  </si>
  <si>
    <t>buban.laszlo@vipmail.hu</t>
  </si>
  <si>
    <t>Egry József Középiskola, Szakiskola és Kollégium</t>
  </si>
  <si>
    <t>Zánka</t>
  </si>
  <si>
    <t>GYIC T/8.</t>
  </si>
  <si>
    <t>Tarnóczai Géza</t>
  </si>
  <si>
    <t>peace13@freemail.hu</t>
  </si>
  <si>
    <t>Komárom</t>
  </si>
  <si>
    <t>Táncsics M .u. 73.</t>
  </si>
  <si>
    <t>Gábor László Építőipari Szakképző Iskola</t>
  </si>
  <si>
    <t>Győr</t>
  </si>
  <si>
    <t>Nádor tér 4.</t>
  </si>
  <si>
    <t>Badics Tünde</t>
  </si>
  <si>
    <t>gaborla@t-online.hu</t>
  </si>
  <si>
    <t>Tessedik Sámuel Szakképző Iskola és Gimnázium</t>
  </si>
  <si>
    <t>Debrecen</t>
  </si>
  <si>
    <t>Bán u. 32.</t>
  </si>
  <si>
    <t>Farmasi József</t>
  </si>
  <si>
    <t>jfarmasi@gmail.com</t>
  </si>
  <si>
    <t>Eötvös József Középiskola</t>
  </si>
  <si>
    <t>Heves</t>
  </si>
  <si>
    <t>Dobó út 29.</t>
  </si>
  <si>
    <t>Kontawig Műszaki és Üzlettudományi Szakképző Iskola</t>
  </si>
  <si>
    <t>Eger</t>
  </si>
  <si>
    <t>Rákóczi út 2.</t>
  </si>
  <si>
    <t>Povolny Ferenc Szakképző Iskola</t>
  </si>
  <si>
    <t>Kassai út 25.</t>
  </si>
  <si>
    <t>Jasinkáné Kovács Mária</t>
  </si>
  <si>
    <t>jasinkane@povolnyf.sulinet.hu</t>
  </si>
  <si>
    <t>Kossuth Lajos Ipari Szakképző Iskola, Kollégium és Felnőttek Középiskolája</t>
  </si>
  <si>
    <t>Kossuth Lajos u. 7.</t>
  </si>
  <si>
    <t>Kárpáti Marianna</t>
  </si>
  <si>
    <t>karpatim@kliszi.sulinet.hu</t>
  </si>
  <si>
    <t>Szécshenyi István Kereskedelmi és Vendéglátóipari Szakképző Iskola</t>
  </si>
  <si>
    <t>Kaposvár</t>
  </si>
  <si>
    <t>Rippl-Rónai utca 15.</t>
  </si>
  <si>
    <t>Bálintné Rehova Márta</t>
  </si>
  <si>
    <t>rehova@gmail.com</t>
  </si>
  <si>
    <t>Szakképző Iskola és Kollégium</t>
  </si>
  <si>
    <t>Mezőtúr</t>
  </si>
  <si>
    <t>Földvári út 8.</t>
  </si>
  <si>
    <t>Szabó Klára</t>
  </si>
  <si>
    <t>dodekaeder@freemail.hu</t>
  </si>
  <si>
    <t>Budapest</t>
  </si>
  <si>
    <t>Szentpáli István Kereskedelmi és Vendéglátó Szakközépiskola és Szakiskola</t>
  </si>
  <si>
    <t>Miskolc</t>
  </si>
  <si>
    <t>Herman Ottó utca 2.</t>
  </si>
  <si>
    <t>Kereskedelmi, Vendéglátó és Idegenforgalmi Szakközép- és Szakiskola</t>
  </si>
  <si>
    <t>Kós Károly út 17.</t>
  </si>
  <si>
    <t>Varga Imréné</t>
  </si>
  <si>
    <t>keri@keri-tbanya.sulinet.hu</t>
  </si>
  <si>
    <t>Tatabánya</t>
  </si>
  <si>
    <t>Veszprém</t>
  </si>
  <si>
    <t>Illéssy Sándor Szakközép- és Szakiskola</t>
  </si>
  <si>
    <t>Kisújszállás</t>
  </si>
  <si>
    <t>Arany János út 1/A.</t>
  </si>
  <si>
    <t>Demeter István</t>
  </si>
  <si>
    <t>demeterist@vipmail.hu</t>
  </si>
  <si>
    <t>Gárdonyi Géza Szakiskola</t>
  </si>
  <si>
    <t>Székesfehérvár</t>
  </si>
  <si>
    <t>Sóstó 1.</t>
  </si>
  <si>
    <t>Puskás Tivadar Fém és Villamosipari Szakképző Iskola</t>
  </si>
  <si>
    <t>Petőfi Sándor u. 1.</t>
  </si>
  <si>
    <t>Geröly Péter</t>
  </si>
  <si>
    <t>ede40@freemail.hu</t>
  </si>
  <si>
    <t>Szegedi Kereskedelmi, Közgazdasági és Vendéglátóipari Szakképző Iskola, Krúdy Gyula Tagintézmény</t>
  </si>
  <si>
    <t>József Attila sgt. 122-126.</t>
  </si>
  <si>
    <t>Hollósné Mátyási Éva</t>
  </si>
  <si>
    <t>hollosne@pc1.krudy-szeged.sulinet.hu</t>
  </si>
  <si>
    <t>Irinyi u. 1.</t>
  </si>
  <si>
    <t>Molnár Péter</t>
  </si>
  <si>
    <t>pmolli@irinyi-debr.sulinet.hu</t>
  </si>
  <si>
    <t>Békéscsaba</t>
  </si>
  <si>
    <t>Gyulai út 32.</t>
  </si>
  <si>
    <t>Brazda Zsolt</t>
  </si>
  <si>
    <t>brazdazsolt@gmail.com</t>
  </si>
  <si>
    <t>Kunhegyes</t>
  </si>
  <si>
    <t>Kossuth út 15-17.</t>
  </si>
  <si>
    <t>Dr. Pénzes István</t>
  </si>
  <si>
    <t>ppisti@nagylaszlo-khegyes.sulinet.hu</t>
  </si>
  <si>
    <t>Bocskai István Szakképző Iskola</t>
  </si>
  <si>
    <t>Hajdúszoboszló</t>
  </si>
  <si>
    <t>József A. u. 25.</t>
  </si>
  <si>
    <t>Mihalik Sándor</t>
  </si>
  <si>
    <t>mihalik@bocskai-hszob.sulinet.hu</t>
  </si>
  <si>
    <t>Klapka György Szakközép- és Szakiskola, Általános Iskola és Speciális Szakiskola</t>
  </si>
  <si>
    <t>Jászberény</t>
  </si>
  <si>
    <t>Hatvani út 2.</t>
  </si>
  <si>
    <t>Kolozsváriné Dr. Pantor Anikó</t>
  </si>
  <si>
    <t>Bóly</t>
  </si>
  <si>
    <t>Rákóczi u. 2/a.</t>
  </si>
  <si>
    <t>Rogányi Lászlóné</t>
  </si>
  <si>
    <t>Építőipari, Faipari Szakképző Iskola és Kollégium</t>
  </si>
  <si>
    <t>Cseri u. 6.</t>
  </si>
  <si>
    <t>Márton Lajos</t>
  </si>
  <si>
    <t>Medgyaszay István Szakképző Iskola, Gimnázium és Kollégium</t>
  </si>
  <si>
    <t>Tüzér u. 42.</t>
  </si>
  <si>
    <t>Erzsébet Királyné Szolgáltató és Kereskedelmi Szakközépiskola és Szakiskola</t>
  </si>
  <si>
    <t>Kossuth Lajos u. 35.</t>
  </si>
  <si>
    <t>Szilasi Éva</t>
  </si>
  <si>
    <t>szilasi.eva@sisy.hu</t>
  </si>
  <si>
    <t>Csorna</t>
  </si>
  <si>
    <t>Deák Ferenc és Széchenyi István Szakközép- és Szakiskola, Sportiskola</t>
  </si>
  <si>
    <t>Zalaegerszeg</t>
  </si>
  <si>
    <t>Göcseji út 16.</t>
  </si>
  <si>
    <t>Piarista Szakképző Iskola, Gimnázium és Kollégium</t>
  </si>
  <si>
    <t>Göd</t>
  </si>
  <si>
    <t>Jávorka utca 18.</t>
  </si>
  <si>
    <t>Wagnerné Éry Júlia</t>
  </si>
  <si>
    <t>wery.julia@gmail.com</t>
  </si>
  <si>
    <t>Táncsics Mihály Közgazdasági, Ügyviteli, Kereskedelmi és Vendéglátó-ipari Szakközépiskola és Szakiskola Kereskedelmi és Vendéglátó-ipari Tagintézmény</t>
  </si>
  <si>
    <t>Salgótarján</t>
  </si>
  <si>
    <t>Zemlinszky Rezső út 4.</t>
  </si>
  <si>
    <t>Füzesi Tamás</t>
  </si>
  <si>
    <t>kvsz@ker-st.sulinet.hu</t>
  </si>
  <si>
    <t>Surányi Endre Szakképző Iskola és Kollégium</t>
  </si>
  <si>
    <t>Kazincbarcika</t>
  </si>
  <si>
    <t>Irinyi János utca 1.</t>
  </si>
  <si>
    <t>Sándorné Nagy Zsuzsa</t>
  </si>
  <si>
    <t>sandornezsuzsa@freemail.hu; iskola@suranyi-szki.sulinet.hu</t>
  </si>
  <si>
    <t>II. Rákóczi  Ferenc Szakközép és Szakiskola</t>
  </si>
  <si>
    <t>Kisvárda</t>
  </si>
  <si>
    <t>Mártírok u. 8.</t>
  </si>
  <si>
    <t>Dr. Varga Józsefné</t>
  </si>
  <si>
    <t>linci52@t-online.hu</t>
  </si>
  <si>
    <t>Berettyóújfalu</t>
  </si>
  <si>
    <t>Eötvös u. 1.</t>
  </si>
  <si>
    <t>eotvosbere@gmail.com</t>
  </si>
  <si>
    <t>Eötvös József Építőipari és Művészeti Szakképző Iskola</t>
  </si>
  <si>
    <t>Gagarin u. 54.</t>
  </si>
  <si>
    <t>Ruszakainé Rudolf Éva</t>
  </si>
  <si>
    <t>ruszeva@chello.hu</t>
  </si>
  <si>
    <t>Széchenyi István Szakképző Iskola</t>
  </si>
  <si>
    <t>Tapolca</t>
  </si>
  <si>
    <t>Móricz Zsigmond u. 8.</t>
  </si>
  <si>
    <t>Szipőcs Csabáné</t>
  </si>
  <si>
    <t>szmari5858@freemail.hu</t>
  </si>
  <si>
    <t>Szolnok</t>
  </si>
  <si>
    <t>Áchim András u. 12-14.</t>
  </si>
  <si>
    <t>Fügedi Andrásné</t>
  </si>
  <si>
    <t>szom.icu@gmail.com</t>
  </si>
  <si>
    <t>Váci Mihály Ipari Szakképző Iskola és Kollégium</t>
  </si>
  <si>
    <t>Berényi út 105.</t>
  </si>
  <si>
    <t>Bük</t>
  </si>
  <si>
    <t>Eötvös u. 1-3.</t>
  </si>
  <si>
    <t>Hárominé Orbán Erika</t>
  </si>
  <si>
    <t>FNP Általános Iskola és Vendéglátóipari Szakiskola</t>
  </si>
  <si>
    <t>Csurgó</t>
  </si>
  <si>
    <t>Iharasi út 2.</t>
  </si>
  <si>
    <t>Kiss Balázs</t>
  </si>
  <si>
    <t>picibe@gmail.com</t>
  </si>
  <si>
    <t>Kereskedelmi és Vendéglátói Szakképző Iskola és Kollégium</t>
  </si>
  <si>
    <t>Nagykar u. 1-3.</t>
  </si>
  <si>
    <t>Dolgos Tiborné</t>
  </si>
  <si>
    <t>dolgos.tiborne@keri-szhely.sulinet.hu</t>
  </si>
  <si>
    <t>Nagykanizsa</t>
  </si>
  <si>
    <t>Ady E. u. 29.</t>
  </si>
  <si>
    <t>Pápai Gazdasági Szakképző Iskola és Kollégium Tagintézménye</t>
  </si>
  <si>
    <t>Pápa</t>
  </si>
  <si>
    <t>Külső-veszprémi u. 2.</t>
  </si>
  <si>
    <t>Gál Imre</t>
  </si>
  <si>
    <t>Tokaj</t>
  </si>
  <si>
    <t>Tarcali út 52.</t>
  </si>
  <si>
    <t>Mezei Miklós</t>
  </si>
  <si>
    <t>Vasmű tér 1-2.</t>
  </si>
  <si>
    <t>Jelky András Szakképző Iskola és Kollégium</t>
  </si>
  <si>
    <t>Baja</t>
  </si>
  <si>
    <t>Petőfi u. 1.</t>
  </si>
  <si>
    <t>Kereskedelmi és Idegenforgalmi Középiskola</t>
  </si>
  <si>
    <t>Bodrogkeresztúri út 5.</t>
  </si>
  <si>
    <t>Vargáné Hutka Erzsébet</t>
  </si>
  <si>
    <t>vargane.erzsebet@kik-tokaj.hu</t>
  </si>
  <si>
    <t>Csukás Zoltán Mezőgazdasági Szakközépiskola, Szakiskola és Kollégium</t>
  </si>
  <si>
    <t>Kórház u. 28.</t>
  </si>
  <si>
    <t>Némethné Csomós Mónika</t>
  </si>
  <si>
    <t>isd@freemail.hu</t>
  </si>
  <si>
    <t>Szondi György Szakközépiskola, Szakiskola és Speciális Szakiskola</t>
  </si>
  <si>
    <t>Balassagyarmat</t>
  </si>
  <si>
    <t>Régimalom u. 2.</t>
  </si>
  <si>
    <t>Tanka Ágnes</t>
  </si>
  <si>
    <t>tanka.agnes@szondi-bgy.sulinet.hu</t>
  </si>
  <si>
    <t>Siófok</t>
  </si>
  <si>
    <t>Koch R. u. 8.</t>
  </si>
  <si>
    <t>Mátrainé Horváth Beatrix</t>
  </si>
  <si>
    <t>Szolnoki Szolgáltatási Szakközép-és Szakiskola Kereskedelmi és Vendéglátóipari Tagintézmény</t>
  </si>
  <si>
    <t>Károly R. út 2.</t>
  </si>
  <si>
    <t>Strázsi Sándor</t>
  </si>
  <si>
    <t>igh@keri-szolnok.sulinet.hu</t>
  </si>
  <si>
    <t>Pálffy Miklós Kereskedelmi Szakképző Iskola</t>
  </si>
  <si>
    <t>Földes G. u. 34-36.</t>
  </si>
  <si>
    <t>Pörneczi Katalin</t>
  </si>
  <si>
    <t>porneczi@palffy.hu</t>
  </si>
  <si>
    <t>Bem József Műszaki Szakközép- és Szakiskola</t>
  </si>
  <si>
    <t>Cegléd</t>
  </si>
  <si>
    <t>Jászberényi út 2.</t>
  </si>
  <si>
    <t>Domokos Márta</t>
  </si>
  <si>
    <t>muszaki-cegled@mail.eol.hu</t>
  </si>
  <si>
    <t>Dobos C. József Vendéglátipari Szakképző Iskola</t>
  </si>
  <si>
    <t>Huba u. 7.</t>
  </si>
  <si>
    <t>Ronkai Marianna</t>
  </si>
  <si>
    <t>ronkai.marianna@dobosvsz.sulinet.hu</t>
  </si>
  <si>
    <t>"Kökönyösi Oktatási Központ" Szakközépiskola Nagy László Szakközépiskola, Szakiskola, Speciális Szakiskola, Kollégium</t>
  </si>
  <si>
    <t>Komló</t>
  </si>
  <si>
    <t>Ságvári u. 1.</t>
  </si>
  <si>
    <t>Kozmann-né Niklai Zsuzsanna</t>
  </si>
  <si>
    <t>Bakony u. 2.</t>
  </si>
  <si>
    <t>Kispéter Sándor</t>
  </si>
  <si>
    <t>kispeterek@gmail.com</t>
  </si>
  <si>
    <t>Dombóvár</t>
  </si>
  <si>
    <t>Népköztársaság út 21.</t>
  </si>
  <si>
    <t>Tóth Tibor</t>
  </si>
  <si>
    <t>ezsoda@citromail.hu</t>
  </si>
  <si>
    <t>Kolping Katolikus Szakiskola</t>
  </si>
  <si>
    <t>Esztergom</t>
  </si>
  <si>
    <t>Petőfi S. u. 22.</t>
  </si>
  <si>
    <t>Németh Péter</t>
  </si>
  <si>
    <t>Kinizsi Pál Élelmiszeripari Szakképző Iskola és Gimnázium</t>
  </si>
  <si>
    <t>Baross G. u. 19.</t>
  </si>
  <si>
    <t>kinizsisuli@kinizsi-kap.sulinet.hu</t>
  </si>
  <si>
    <t>Szekszárd</t>
  </si>
  <si>
    <t>Széchenyi u. 2-14.</t>
  </si>
  <si>
    <t>Szegedi Anikó</t>
  </si>
  <si>
    <t>aniko967@gmail.com</t>
  </si>
  <si>
    <t>Lukács Sándor Mechatronikai és Gépészeti Szakképző Iskola és Kollégium</t>
  </si>
  <si>
    <t>Mártírok útja 13-15.</t>
  </si>
  <si>
    <t>Szentpéteri Marianna</t>
  </si>
  <si>
    <t>sztpmariann@lukacs-gyor.sulinet.hu</t>
  </si>
  <si>
    <t>Bláthy Ottó Szakközépiskola, Szakiskola és Kollégium</t>
  </si>
  <si>
    <t xml:space="preserve">Tata </t>
  </si>
  <si>
    <t>Hősök tere 9.</t>
  </si>
  <si>
    <t>Nagyné Czifra  Hajnalka</t>
  </si>
  <si>
    <t>czifrah@blathy-tata.sulinet.hu</t>
  </si>
  <si>
    <t>Kőrösi Csoma Sándor Gimnázium, Szaközép-, Szakképző és Általános Iskola, Kollégium Csiha Győző Tagintézménye</t>
  </si>
  <si>
    <t>Hajdúnánás</t>
  </si>
  <si>
    <t>Baross u. 11.</t>
  </si>
  <si>
    <t>csihatagint@gmail.com</t>
  </si>
  <si>
    <t>Bányai Júlia Kereskedelmi és Vendéglátóipari Szakképző Iskola</t>
  </si>
  <si>
    <t>Köztársaság tér 1.</t>
  </si>
  <si>
    <t>banyaijulia@banyai-baja.sulinet.hu</t>
  </si>
  <si>
    <t>Bereczki Máté Szakképző Iskola</t>
  </si>
  <si>
    <t>Szent Antal u. 96.</t>
  </si>
  <si>
    <t>Radnóti Miklós</t>
  </si>
  <si>
    <t>itondar@gmail.com</t>
  </si>
  <si>
    <t>Pálóczi Horváth István Szakképző Iskola és Kollégium</t>
  </si>
  <si>
    <t>Örkény</t>
  </si>
  <si>
    <t>Fő út 5-7.</t>
  </si>
  <si>
    <t>Karsai József</t>
  </si>
  <si>
    <t>Böszörményi út 23-27.</t>
  </si>
  <si>
    <t>Dankai Györgyné</t>
  </si>
  <si>
    <t>Pozsonyi út 4-6.</t>
  </si>
  <si>
    <t>Hadházi Róbertné</t>
  </si>
  <si>
    <t>hadhaziagnes@freemail.hu</t>
  </si>
  <si>
    <t>Páterdombi Szakképző Iskola</t>
  </si>
  <si>
    <t>Báthory István u. 58.</t>
  </si>
  <si>
    <t>Farkas Tamás Attila</t>
  </si>
  <si>
    <t>ftamas@paterdombisuli.hu</t>
  </si>
  <si>
    <t>III. Béla Szakképző Iskola és Kollégium</t>
  </si>
  <si>
    <t>Szentgotthárd</t>
  </si>
  <si>
    <t>Honvéd út 10.</t>
  </si>
  <si>
    <t>György László</t>
  </si>
  <si>
    <t>gyorgyl@bela-szgotth.sulinet.hu</t>
  </si>
  <si>
    <t>Bethlen krt. 63.</t>
  </si>
  <si>
    <t>Horváthné Puruczki Ágnes</t>
  </si>
  <si>
    <t>puruczki5495@gmail.com</t>
  </si>
  <si>
    <t>Mátészalka</t>
  </si>
  <si>
    <t>Baross u. 9-11.</t>
  </si>
  <si>
    <t>Lengyelné Beregi Katalin</t>
  </si>
  <si>
    <t>berkata@freemail.hu</t>
  </si>
  <si>
    <t xml:space="preserve">Gimnázium, Informatikai, Közgazdasági, Nyomdaipari Szakközépiskola és Szakiskola </t>
  </si>
  <si>
    <t>Mátyás király út 165.</t>
  </si>
  <si>
    <t>Divinszki Renáta</t>
  </si>
  <si>
    <t>divinszkir@informatikai-eger.sulinet.hu</t>
  </si>
  <si>
    <t>Krúdy Gyula Gimnázium, Két Tanítási Nyelvű Középiskola, Idegenforgalmi és Vendéglátóipari Szakképző Iskola</t>
  </si>
  <si>
    <t>Örkény I. u. 8-10.</t>
  </si>
  <si>
    <t>mosi@krudy.gyor.hu</t>
  </si>
  <si>
    <t>Pécs</t>
  </si>
  <si>
    <t>Rét u. 41-43.</t>
  </si>
  <si>
    <t>Nagy Mélykuti Ildikó</t>
  </si>
  <si>
    <t>nagymelykuti.ildiko@angsterj-pecs.sulinet.hu</t>
  </si>
  <si>
    <t>Bonyhád</t>
  </si>
  <si>
    <t>Perczel u. 51.</t>
  </si>
  <si>
    <t>Müllerné Lánde Éva</t>
  </si>
  <si>
    <t>mullerne@jokai.szltiszk.hu</t>
  </si>
  <si>
    <t>Lónyay Menyhért Szakközép-és Szakképző Iskola</t>
  </si>
  <si>
    <t>Vásárosnamény</t>
  </si>
  <si>
    <t>Kossuth u. 19.</t>
  </si>
  <si>
    <t>Feksziné Máté Éva</t>
  </si>
  <si>
    <t>fekszine@freemail.hu</t>
  </si>
  <si>
    <t>József Attila Szakközépiskola, Szakiskola és Kollégium</t>
  </si>
  <si>
    <t>Gyöngyös</t>
  </si>
  <si>
    <t>Kócsag u. 36-38.</t>
  </si>
  <si>
    <t>Szegedi Ipari, Szolgáltató Szakképző és Általános Iskola Szeged-Móravárosi Tagintézménye</t>
  </si>
  <si>
    <t>Kálvária sgt. 8486.</t>
  </si>
  <si>
    <t>Tóthné Bíró Zsuzsanna</t>
  </si>
  <si>
    <t>biro.zsuzsanna@moravarosi.hu</t>
  </si>
  <si>
    <t>Herman Ottó Szakképző Iskola</t>
  </si>
  <si>
    <t>Ernuszt Kelemen u. 1.</t>
  </si>
  <si>
    <t>Horváthné Mézám Rozália</t>
  </si>
  <si>
    <t>hermankonyvtar@freemail.hu</t>
  </si>
  <si>
    <t>Mikszáth Kálmán Gimnázium, Szakközépiskola és Szakiskola</t>
  </si>
  <si>
    <t>Hétvezér út 26.</t>
  </si>
  <si>
    <t>Béke u. 8.</t>
  </si>
  <si>
    <t>Szily Kálmán Kéttannyelvű Műszaki Középiskola</t>
  </si>
  <si>
    <t>Timót u. 3.</t>
  </si>
  <si>
    <t>Arany János Műszaki Szakközépiskola és Szakiskola</t>
  </si>
  <si>
    <t>Nyár u. 9.</t>
  </si>
  <si>
    <t>Jendrassik-Venesz Középiskola és Szakiskola</t>
  </si>
  <si>
    <t>Március 15. u. 5.</t>
  </si>
  <si>
    <t>Lantos Andrea</t>
  </si>
  <si>
    <t>alantos@vejsz.sulinet.hu</t>
  </si>
  <si>
    <t>Bedő Albert Középiskola, Erdészeti Szakiskola és Kollégium</t>
  </si>
  <si>
    <t>Ásotthalom</t>
  </si>
  <si>
    <t>Kiss Ferenc krt. 76.</t>
  </si>
  <si>
    <t xml:space="preserve">Péter András Gimnázium és Szigeti Endre Szakképző Iskola </t>
  </si>
  <si>
    <t>Szeghalom</t>
  </si>
  <si>
    <t>Dózsa György u. 2.</t>
  </si>
  <si>
    <t>Hegyesi Sándor</t>
  </si>
  <si>
    <t>hegyesi@pag-szeszi.hu</t>
  </si>
  <si>
    <t>Gyermekváros u. 1.</t>
  </si>
  <si>
    <t>Munkácsyné Ragó Csilla</t>
  </si>
  <si>
    <t>munkacsyne.csilla@gmail.com</t>
  </si>
  <si>
    <t>Szolnoki Műszaki Szakközép és Szakiskola Építészeti, Faipari Tagintézmény</t>
  </si>
  <si>
    <t>B. Sipos Gabriella</t>
  </si>
  <si>
    <t>bsiposgabi@gmail.com</t>
  </si>
  <si>
    <t>HISZK Kalmár Zsigmond Tagintézmény</t>
  </si>
  <si>
    <t>Hódmezővásárhely</t>
  </si>
  <si>
    <t>Bajcsy u. 7-9.</t>
  </si>
  <si>
    <t>Gyaraki Judit</t>
  </si>
  <si>
    <t>gyarakij@freemail.hu</t>
  </si>
  <si>
    <t>Kossuth F. u. 18.</t>
  </si>
  <si>
    <t>Gál Katalin Nóra</t>
  </si>
  <si>
    <t>galkatalin85@gmail.com</t>
  </si>
  <si>
    <t>Mohács</t>
  </si>
  <si>
    <t>Kossuth Lajos u. 71.</t>
  </si>
  <si>
    <t>Mausz Mihály</t>
  </si>
  <si>
    <t>mihaly.mausz@radmi.sulinet.hu</t>
  </si>
  <si>
    <t>Hunyadi u. 18.</t>
  </si>
  <si>
    <t>Hajas Zoltán</t>
  </si>
  <si>
    <t>hajas.zoltan@zsvszi.hu</t>
  </si>
  <si>
    <t>Faller Jenő Szakképző Iskola és Kollégium</t>
  </si>
  <si>
    <t>Várpalota</t>
  </si>
  <si>
    <t>Szent István út 1.</t>
  </si>
  <si>
    <t>Tóth Kálmán</t>
  </si>
  <si>
    <t>toth.kalman55@freemail.hu</t>
  </si>
  <si>
    <t>Baross utca 1-3.</t>
  </si>
  <si>
    <t>Szánduné Ujszigeti Gabriella</t>
  </si>
  <si>
    <t>ujszigabi@gmail.com</t>
  </si>
  <si>
    <t>Puskin tér 1.</t>
  </si>
  <si>
    <t>Szalai Róbert</t>
  </si>
  <si>
    <t>szalair@freemail.hu</t>
  </si>
  <si>
    <t>Szolnoki Szolgáltatási Szakközép-és Szakiskola Ruhapipari Tagintézmény</t>
  </si>
  <si>
    <t>Dózsa György Gazdasági, Műszaki Szakközépiskola, Szakiskola és Kollégium</t>
  </si>
  <si>
    <t>Kalocsa</t>
  </si>
  <si>
    <t>Asztrik tér 7.</t>
  </si>
  <si>
    <t>Kovács Józsefné</t>
  </si>
  <si>
    <t>Westsik Vilmos Élelmiszeripari Szakközépiskola és Szakiskola</t>
  </si>
  <si>
    <t>Nyíregyháza</t>
  </si>
  <si>
    <t>Semmelweis utca 7.</t>
  </si>
  <si>
    <t>Csepei Lajosné</t>
  </si>
  <si>
    <t>suli@westsik.sulinet.hu</t>
  </si>
  <si>
    <t>Rázsó Imre Szakközépiskola és Szakiskola</t>
  </si>
  <si>
    <t>Körmend</t>
  </si>
  <si>
    <t>Lőrincz László</t>
  </si>
  <si>
    <t>lorinczkee@freemail.hu</t>
  </si>
  <si>
    <t>Veress Ferenc Szakképző Iskola</t>
  </si>
  <si>
    <t>Hajdúböszörmény</t>
  </si>
  <si>
    <t>Enyingi T. B. út 5/A.</t>
  </si>
  <si>
    <t>Mátyusné Szűcs Katalin</t>
  </si>
  <si>
    <t>matyuskati@freemail.hu</t>
  </si>
  <si>
    <t>Angster József Szakképző Iskola</t>
  </si>
  <si>
    <t>Baross Gábor Közép és Szakiskola</t>
  </si>
  <si>
    <t>Krúdy Gyula Szakközépiskola és Szakiskola</t>
  </si>
  <si>
    <t>Kandó Kálmán Szakközépiskola és Szakiskolája</t>
  </si>
  <si>
    <t>Táncsics Mihály Szakközépiskola, Szakiskola és Kollégium</t>
  </si>
  <si>
    <t>Eötvös Károly út 1.</t>
  </si>
  <si>
    <t>Krausz Attila</t>
  </si>
  <si>
    <t>krausz.attila@tmvp.hu</t>
  </si>
  <si>
    <t>Siklósi Közoktatási Intézmény, Szakiskola</t>
  </si>
  <si>
    <t>Siklós</t>
  </si>
  <si>
    <t>Gyüdi út 2.</t>
  </si>
  <si>
    <t>Uracsné Beck Etelka</t>
  </si>
  <si>
    <t>ski.szakiskola@gmail.com</t>
  </si>
  <si>
    <t>Élelmiszeripari és Földmérési Szakképző iskola és Kollégium</t>
  </si>
  <si>
    <t>Szent László király út 10</t>
  </si>
  <si>
    <t>Őriné Horváth Judit</t>
  </si>
  <si>
    <t>efsz@efsz.sulinet.hu</t>
  </si>
  <si>
    <t>Móricz Zsigmond Oktatási Intézmény</t>
  </si>
  <si>
    <t>Tiszakécske</t>
  </si>
  <si>
    <t>Erkel fasor 10</t>
  </si>
  <si>
    <t>Mondokné Alföldi Ágnes</t>
  </si>
  <si>
    <t>Pilinszky János utca 3.</t>
  </si>
  <si>
    <t>Sipkay Barna Kereskedelmi, Vendéglátóipari, Idegenforgalmi Középiskola, Szakiskola és Kollégium</t>
  </si>
  <si>
    <t>Krúdy Gyula út 32.</t>
  </si>
  <si>
    <t>Jávorszki György</t>
  </si>
  <si>
    <t>javorszkigy@freemail.hu</t>
  </si>
  <si>
    <t>Kereskedelmi és Vendéglátóipari Szakközépiskola és Szakiskola</t>
  </si>
  <si>
    <t>Vénkerti utca 2.</t>
  </si>
  <si>
    <t>Hegedüs Mónika</t>
  </si>
  <si>
    <t>hegemonic@keri-debr.sulinet.hu</t>
  </si>
  <si>
    <t>Gáspár András Szakközépiskola és Szakiskola</t>
  </si>
  <si>
    <t>Hunyadi tér 2.</t>
  </si>
  <si>
    <t>Szarvas</t>
  </si>
  <si>
    <t>Kossuth utca 5-7.</t>
  </si>
  <si>
    <t>info@szvki.hu</t>
  </si>
  <si>
    <t>Than Károly Ökoiskola Szakközépiskola és Szakiskola</t>
  </si>
  <si>
    <t>Lajos utca 1-5.</t>
  </si>
  <si>
    <t>Szabó Mária</t>
  </si>
  <si>
    <t>Asbóth Sándor Térségi Középiskola, Szakiskola és Kollégium</t>
  </si>
  <si>
    <t>Keszthely</t>
  </si>
  <si>
    <t>Gagarin út 2-4.</t>
  </si>
  <si>
    <t>Török Iván</t>
  </si>
  <si>
    <t>torokivan@freemail.hu</t>
  </si>
  <si>
    <t>Kanizsay Dorottya Egészségügyi Szakképző Iskola és Gimnázium</t>
  </si>
  <si>
    <t>Kassai utca 24/A.</t>
  </si>
  <si>
    <t>Károly Róbert Kereskedelmi, Vendéglátóipari, Közgazdasági és Idegenforgalmi Szakképző iskola</t>
  </si>
  <si>
    <t>Katona József utca 4.</t>
  </si>
  <si>
    <t>Eniszné Holecz Krisztina</t>
  </si>
  <si>
    <t>holkisz@freemail.hu</t>
  </si>
  <si>
    <t>Kossuth Zsuzsanna Szakképző Iskola és Kollégium</t>
  </si>
  <si>
    <t>Dabas</t>
  </si>
  <si>
    <t>József Attila utca 107.</t>
  </si>
  <si>
    <t>Szabadosné Laczkó magdolna</t>
  </si>
  <si>
    <t>szlm12@gmail.com</t>
  </si>
  <si>
    <t>Kereskedelmi Mezőgazdasági Vendéglátóipari Szakközép-Szakiskola és Kollégium</t>
  </si>
  <si>
    <t>Irinyi János Gimnázium, Szakközép- és Szakiskola</t>
  </si>
  <si>
    <t>Diószegi Sámuel Közép- és Szakképző Iskola</t>
  </si>
  <si>
    <t>Nagyváthy János Középiskolája és Szakiskolája</t>
  </si>
  <si>
    <t>Szent László TISZK Jókai Mór Szakképző Iskolai Tagintézmény</t>
  </si>
  <si>
    <t>Hunyadi út 7.</t>
  </si>
  <si>
    <t>Egle Anikó</t>
  </si>
  <si>
    <t>egleaniko@freemail.hu</t>
  </si>
  <si>
    <t>Dunaferr Szakközép- és Szakiskola</t>
  </si>
  <si>
    <t>Alapy Gáspár Szakiskolája, Szakközépiskolája és Kollégiuma</t>
  </si>
  <si>
    <t>Nagy László Szakképző Iskola, Gimnázium és Kollégium</t>
  </si>
  <si>
    <t>Szent László TISZK Vendéglátó Tagintézménye</t>
  </si>
  <si>
    <t>Toldi Miklós Élelmiszeripari Szakközépiskola, Szakiskola és Kollégium</t>
  </si>
  <si>
    <t>Nagykőrös</t>
  </si>
  <si>
    <t>Ceglédi u. 24.</t>
  </si>
  <si>
    <t>Harcziné Kmetty Enikő</t>
  </si>
  <si>
    <t>toldi@toldi-nk.sulinet.hu</t>
  </si>
  <si>
    <t>Bencs László Szakiskola és Általános Iskola</t>
  </si>
  <si>
    <t>Tiszavasvári út 12.</t>
  </si>
  <si>
    <t>Pálinkó György Vince</t>
  </si>
  <si>
    <t>ygurika@vipmail.hu</t>
  </si>
  <si>
    <t>Vajda Péter Oktatási Intézmény</t>
  </si>
  <si>
    <t>Varró István Szakiskola, Szakközépiskola és Kollégium</t>
  </si>
  <si>
    <t>Karcag</t>
  </si>
  <si>
    <t>Varró út 6-8.</t>
  </si>
  <si>
    <t>Facsar András</t>
  </si>
  <si>
    <t>Fonyód</t>
  </si>
  <si>
    <t>Béke u. 1.</t>
  </si>
  <si>
    <t>iskola@bgyszi.sulinet.hu</t>
  </si>
  <si>
    <t>Semmelweis Ignác Humán Szakképző Iskola és Gimnázium</t>
  </si>
  <si>
    <t>Csengő utca 1.</t>
  </si>
  <si>
    <t>Deák Ferenc Szakképző és Művészeti Szakközépiskola</t>
  </si>
  <si>
    <t>Herbolyai út 9.</t>
  </si>
  <si>
    <t>Nagy Lajosné</t>
  </si>
  <si>
    <t>lajosne.nagy@gmail.com</t>
  </si>
  <si>
    <t>Kiskőrös</t>
  </si>
  <si>
    <t>Árpád u. 20.</t>
  </si>
  <si>
    <t>Kunczné Martin Regina</t>
  </si>
  <si>
    <t>martinregina2@gmail.com</t>
  </si>
  <si>
    <t>Kolping Katolikus Szakiskola, Kollégium és Felnőttoktatási Intézmény</t>
  </si>
  <si>
    <t>Nagybajom</t>
  </si>
  <si>
    <t>Templom u. 5.</t>
  </si>
  <si>
    <t>Laki-Lukács Péter</t>
  </si>
  <si>
    <t>llp83@freemail.hu</t>
  </si>
  <si>
    <t>Kodály tér 1.</t>
  </si>
  <si>
    <t>ivangizella@gmail.com</t>
  </si>
  <si>
    <t>Árpád Szakképző Iskola és Kollégium</t>
  </si>
  <si>
    <t>Seregélyesi út 88-90.</t>
  </si>
  <si>
    <t>Árpád Szakképző Iskola és Kollégium Szent István Szakképző Iskolája</t>
  </si>
  <si>
    <t>Ady E. u. 17.</t>
  </si>
  <si>
    <t>Szigeti Gyula János Egészségügyi Szakképző Iskola</t>
  </si>
  <si>
    <t>Bajcsy-Zsilinszky u. 58.</t>
  </si>
  <si>
    <t>Draskovics Márta</t>
  </si>
  <si>
    <t>draskovicsm@freemail.hu</t>
  </si>
  <si>
    <t>Mezőkövesd</t>
  </si>
  <si>
    <t>Gróf Zichy J. út 18.</t>
  </si>
  <si>
    <t>Fügedi László</t>
  </si>
  <si>
    <t>fugedilaszlo@mezokovesd.t-online.hu</t>
  </si>
  <si>
    <t>Simonyi Károly Szakközépiskola és Szakiskola</t>
  </si>
  <si>
    <t>Malomvölgyi u. 1/b.</t>
  </si>
  <si>
    <t>Wéber László</t>
  </si>
  <si>
    <t>weber.laszlo@simonyi.sulinet.hu</t>
  </si>
  <si>
    <t>Széchenyi István Idegenforgalmi, Vendéglátóipari Szakközépiskola és Szakiskolája</t>
  </si>
  <si>
    <t>Általános Iskola és Középiskola, Wattay Középiskola és Szakiskolája</t>
  </si>
  <si>
    <t>Szegedi Szolgáltatási Középiskola és Szakiskola Kossuth Zsuzsanna Egészségügyi és Könnyűipari Tagintézménye</t>
  </si>
  <si>
    <t>nemethpeter@juropnet.hu</t>
  </si>
  <si>
    <t>montenuovo@boly.hu</t>
  </si>
  <si>
    <t>Ganz Ábrahám és Munkácsy Mihály Szakközépiskola és Szakiskola</t>
  </si>
  <si>
    <t>Gasparich út 27.</t>
  </si>
  <si>
    <t>Kajári Attila</t>
  </si>
  <si>
    <t>kajari.ganz-munkacsy.szki@zelkanet.hu</t>
  </si>
  <si>
    <t>szabom@than.sulinet.hu</t>
  </si>
  <si>
    <t>facsar@freemail.hu</t>
  </si>
  <si>
    <t>szaksuli@citromail.hu</t>
  </si>
  <si>
    <t>konizsu50@gmail.com</t>
  </si>
  <si>
    <t>beatrixm@citromail.hu</t>
  </si>
  <si>
    <t>admin@tmszi.sulinet.hu</t>
  </si>
  <si>
    <t>Arany János Református Gimnázium, Szakképző Iskola és Diákotthon</t>
  </si>
  <si>
    <t>Hősök tere 6.</t>
  </si>
  <si>
    <t>Schleisz-Bognár Péter</t>
  </si>
  <si>
    <t>sbognarp@freemail,hu; sbp@ajrg.hu</t>
  </si>
  <si>
    <t>Száraznád Nevelési-Oktatási Központ</t>
  </si>
  <si>
    <t>Pattogós utca 6-8.</t>
  </si>
  <si>
    <t>Jámborné Kormos Györgyi</t>
  </si>
  <si>
    <t>Handler Nándor Szakképző Iskola</t>
  </si>
  <si>
    <t>Sopron</t>
  </si>
  <si>
    <t>Halász u. 9-15.</t>
  </si>
  <si>
    <t>Takács Éva</t>
  </si>
  <si>
    <t>handler@sopron.hu</t>
  </si>
  <si>
    <t>Petőfi tér 1.</t>
  </si>
  <si>
    <t>Gáti Csilla</t>
  </si>
  <si>
    <t>csgaticsepven@gmail.com</t>
  </si>
  <si>
    <t>Zirc</t>
  </si>
  <si>
    <t>Alkotmány út 16.</t>
  </si>
  <si>
    <t>info@szaraznad.hu; canthere@gmail.com</t>
  </si>
  <si>
    <t>Sipos Orbán Szakiskola és Kollégium</t>
  </si>
  <si>
    <t>Könczölné B. Ilona</t>
  </si>
  <si>
    <t>konczolne53@gmail.com</t>
  </si>
  <si>
    <t>Szilákné Balajti Katalin</t>
  </si>
  <si>
    <t>szilakne@ejk-hevesi.sulinet.hu</t>
  </si>
  <si>
    <t>dankaine.aniko@gmail.com</t>
  </si>
  <si>
    <t>kolozsvarine@klapkagy.sulinet.hu</t>
  </si>
  <si>
    <t>Simkó Jánosné; Papné Csaplár Krisztina</t>
  </si>
  <si>
    <t>simkojanosne@gmail.com; kriszpap@gmail.com</t>
  </si>
  <si>
    <t>martonlajos23@gmail.com</t>
  </si>
  <si>
    <t>Horgosné Szilasi Judit</t>
  </si>
  <si>
    <t>horgosju@arpadszki.hu</t>
  </si>
  <si>
    <t>Barna József</t>
  </si>
  <si>
    <t>sztifaki@sztistvan.hu</t>
  </si>
  <si>
    <t>karsai.jozsef@paloczi.hu</t>
  </si>
  <si>
    <t>Szerencsi Szakképző Iskola és Kollégium Tokaji Szakképző Tagiskolája</t>
  </si>
  <si>
    <t>Szent László Szakképző Iskola és Kollégium</t>
  </si>
  <si>
    <t>Lámfalussy Sándor Szakközépiskola és Szakiskola</t>
  </si>
  <si>
    <t>Lenti</t>
  </si>
  <si>
    <t>Petőfi út 23.</t>
  </si>
  <si>
    <t>Lukács Ilona</t>
  </si>
  <si>
    <t>iliagi@mailbox.hu</t>
  </si>
  <si>
    <t>Tótiván Bernadett</t>
  </si>
  <si>
    <t>dorspeabody@gmail.com</t>
  </si>
  <si>
    <t>Kandó Kálmán Szakképző Iskola, Általános Iskola és Középfokú Kollégium</t>
  </si>
  <si>
    <t>Bardon Mónika</t>
  </si>
  <si>
    <t>bardon-moni@freemail.hu</t>
  </si>
  <si>
    <t>Dr. Szívósné Kiss Katalin</t>
  </si>
  <si>
    <t>szivoskata@gmail.com</t>
  </si>
  <si>
    <t>gajicm@citromail.hu</t>
  </si>
  <si>
    <t>Somogyfoki Gáborné</t>
  </si>
  <si>
    <t>somokrisz@freemail.hu</t>
  </si>
  <si>
    <t>Reguly Antal Szakképző Iskola és Kollégium</t>
  </si>
  <si>
    <t>Puskásné Fürst Judit</t>
  </si>
  <si>
    <t>kozism-igh@rszi-zirc.hu</t>
  </si>
  <si>
    <t>Herceg Esterházy Miklós Szakképző Iskola, Speciális Szakiskola és Kollégium</t>
  </si>
  <si>
    <t>Nagy Tamásné</t>
  </si>
  <si>
    <t>viada@freemail.hu</t>
  </si>
  <si>
    <t>Telegdi Kata Szakiskola és Szakközépiskola</t>
  </si>
  <si>
    <t>Gyulaháza</t>
  </si>
  <si>
    <t>Petőfi Sándor út 62.</t>
  </si>
  <si>
    <t>Dudásné Bereczki Viktória</t>
  </si>
  <si>
    <t>dudasbviki@gmail.com</t>
  </si>
  <si>
    <t>Talliánné Buza Magdolna</t>
  </si>
  <si>
    <t>Poór László</t>
  </si>
  <si>
    <t>Bacsák György Szakképző</t>
  </si>
  <si>
    <t>mszki.kalocsa@kalocsakom.hu; fmkovacs@gmail.com</t>
  </si>
  <si>
    <t>Barcsi Nevelési és Oktatási Intézmények Ipari és Kereskedelmi Szakképző Iskola</t>
  </si>
  <si>
    <t>Barcs</t>
  </si>
  <si>
    <t>Barátság utca 9-11.</t>
  </si>
  <si>
    <t>Ilosfainé Zákányi gabriella</t>
  </si>
  <si>
    <t>irodabiksz@freemail.hu</t>
  </si>
  <si>
    <t>Kiss Gabriella</t>
  </si>
  <si>
    <t>titkarsag@medgyaszay.sulinet.hu</t>
  </si>
  <si>
    <t>Teleki Blanka Gimnázium Szakközépiskola, Szakiskola és Kollégium</t>
  </si>
  <si>
    <t>Dr. Mező Ferenc-Thúry György Gimnázium és Szakképző Iskola Thúry György Tagintézménye</t>
  </si>
  <si>
    <t>Gyimes Magdolna</t>
  </si>
  <si>
    <t>gymagdii@gmail.com</t>
  </si>
  <si>
    <t>Bessenyei György Szakközépiskola, Szakiskola, Speciális Szakiskola és Arany János Kollégium Eötvös József Tagintézménye</t>
  </si>
  <si>
    <t>Zángóné Tóth Zsuzsanna</t>
  </si>
  <si>
    <t>Békéscsabai Központi Szakképző Iskola és Kollégium Kós Károly Építő-, Fa- és Szolgáltatóipari Tagiskolája</t>
  </si>
  <si>
    <t>Békéscsabai Központi Szakképző Iskola és Kollégium Trefort Ágoston Műszaki Tagiskolája</t>
  </si>
  <si>
    <t>Békéscsabai Központi Szakképző Iskola és Kollégium Zwack József Kereskedelmi és Vendéglátóipari Tagiskolája</t>
  </si>
  <si>
    <t>Nagykanizsai Műszaki Szakképző Iskola és Kollégium Zsigmondy-Széchenyi Tagintézménye</t>
  </si>
  <si>
    <t>Karacs Ferenc Gimnázium, Szakközépiskola és Kollégium</t>
  </si>
  <si>
    <t>Püspökladány</t>
  </si>
  <si>
    <t>Gagarin utca 2.</t>
  </si>
  <si>
    <t>Ferenczik György</t>
  </si>
  <si>
    <t>ferenczikgy@freemail.hu</t>
  </si>
  <si>
    <t>Radnóti Miklós Szakközép- és Szakiskola, Kollégium</t>
  </si>
  <si>
    <t>Szász Ferenc Kereskedelmi Szakközépiskola és Szakiskola</t>
  </si>
  <si>
    <t>Diószegi Csilla</t>
  </si>
  <si>
    <t>diocsilla@hotmail.com</t>
  </si>
  <si>
    <t>Nagyné Sziklai Ágnes</t>
  </si>
  <si>
    <t>Beregszászi Pál Szakközépiskola és Szakiskola</t>
  </si>
  <si>
    <t>Jerikó u. 17-21.</t>
  </si>
  <si>
    <t>Nagyné Kocsiscsák Anita</t>
  </si>
  <si>
    <t>Mudróczki Mária</t>
  </si>
  <si>
    <t>Demeter Endre</t>
  </si>
  <si>
    <t>mplendi@freemail.hu</t>
  </si>
  <si>
    <t>Budinkityné Bényi Erika</t>
  </si>
  <si>
    <t>Hajnal Ferenc</t>
  </si>
  <si>
    <t>fhajnali@gmail.com</t>
  </si>
  <si>
    <t>Illés Judit</t>
  </si>
  <si>
    <t>illesjutka@citromail.hu</t>
  </si>
  <si>
    <t>Március 15. Gimnázium, Szakképző Iskola és Kollégium</t>
  </si>
  <si>
    <t>Lőrinci</t>
  </si>
  <si>
    <t>Kastélykert</t>
  </si>
  <si>
    <t>Jamrik Gábor</t>
  </si>
  <si>
    <t>admin@lorinci.sulinet.hu</t>
  </si>
  <si>
    <t>Bodnár Ilona</t>
  </si>
  <si>
    <t>bodnarilona@gmail.com</t>
  </si>
  <si>
    <t>Ivan Gizella</t>
  </si>
  <si>
    <t>Sághy Mihály SZIKK a CSOK Tagintézménye</t>
  </si>
  <si>
    <t>Csongrád</t>
  </si>
  <si>
    <t>Gyöngyvirág u. 18.</t>
  </si>
  <si>
    <t>Berkes Ilona</t>
  </si>
  <si>
    <t>berkes.ilona@saghy.hu</t>
  </si>
  <si>
    <t>Csatári Anita</t>
  </si>
  <si>
    <t>anita_csatari@yahoo.com</t>
  </si>
  <si>
    <t>Csizmadia Mónika</t>
  </si>
  <si>
    <t>mcsizi@freemail.hu</t>
  </si>
  <si>
    <t>Tóth Ágnes</t>
  </si>
  <si>
    <t>toth_agas@hotmail.com</t>
  </si>
  <si>
    <t>Csercsnyés Ibolya</t>
  </si>
  <si>
    <t>cseri@kanizsay.sulinet.hu</t>
  </si>
  <si>
    <t>Dunaföldvár</t>
  </si>
  <si>
    <t>Templom u. 9.</t>
  </si>
  <si>
    <t>Hegedűs Ferenc</t>
  </si>
  <si>
    <t>hegedusferenc@citromail.hu</t>
  </si>
  <si>
    <t>hoerika@airplanet.hu</t>
  </si>
  <si>
    <t>Szent-Györgyi Albert Egészségügyi és Szociális Szakképző Iskola</t>
  </si>
  <si>
    <t>Cuha u. 2.</t>
  </si>
  <si>
    <t>Turnerné Magyari Kornélia</t>
  </si>
  <si>
    <t>tmnelli@freemail.hu</t>
  </si>
  <si>
    <t>Varga Zsoltné</t>
  </si>
  <si>
    <t>Fabóné Veréb Éva</t>
  </si>
  <si>
    <t>Zsoldos Ferenc Középiskola és Szakiskola</t>
  </si>
  <si>
    <t>Szentes</t>
  </si>
  <si>
    <t>Szent Imre herceg u. 1.</t>
  </si>
  <si>
    <t>Szép Ilona</t>
  </si>
  <si>
    <t>szep.ili@freemail.hu</t>
  </si>
  <si>
    <t>Katona Erzsébet</t>
  </si>
  <si>
    <t>erzsi@mkkevig.sulinet.hu</t>
  </si>
  <si>
    <t>Monostoriné Varga Katalin</t>
  </si>
  <si>
    <t>monostori.kati@szilytiszk.hu</t>
  </si>
  <si>
    <t>Arany József</t>
  </si>
  <si>
    <t>aranyjozsef@gmail.com</t>
  </si>
  <si>
    <t>Király Endre Ipari Szakközépiskola, Szakiskola és Kollégium</t>
  </si>
  <si>
    <t>Vác</t>
  </si>
  <si>
    <t>Naszály utca 8.</t>
  </si>
  <si>
    <t>Pintér Jenő</t>
  </si>
  <si>
    <t>veteranj@gmail.com</t>
  </si>
  <si>
    <t>Patkó Péterné</t>
  </si>
  <si>
    <t>patkone.ildiko@wigner.sulinet.hu</t>
  </si>
  <si>
    <t>regele.57@gmail.com</t>
  </si>
  <si>
    <t>Harruckern János Gimnázium Szakközépiskola, Szakképző Iskola, Alapfokú Művészetoktatási Intézmény és Kollégium</t>
  </si>
  <si>
    <t>Gyula</t>
  </si>
  <si>
    <t>Szt. István út 38.</t>
  </si>
  <si>
    <t>Ollár Aurél</t>
  </si>
  <si>
    <t>oau@freemail.hu</t>
  </si>
  <si>
    <t>Inczédy György Középiskola, Szakiskola és Kollégium</t>
  </si>
  <si>
    <t>Árok utca 53.</t>
  </si>
  <si>
    <t>Serdült Gyula</t>
  </si>
  <si>
    <t>serdult@server1.inczedy.hu</t>
  </si>
  <si>
    <t>nagyneka@beregszaszi-debr.sulinet.hu</t>
  </si>
  <si>
    <t>budinkityne.erika@gmail.com</t>
  </si>
  <si>
    <t>Karagityné Süli Emese</t>
  </si>
  <si>
    <t>Vendéglátó, Idegenforgalmi, Kereskedelmi Szakképző Iskola és Kollégium</t>
  </si>
  <si>
    <t>Mártírok útja 1.</t>
  </si>
  <si>
    <t>Polgárné Varga Erika</t>
  </si>
  <si>
    <t>polgarneverika@gmail.com; polgarne@kvszk.hu</t>
  </si>
  <si>
    <t>Berzsenyi Dániel Gimnázium és Szakképző Iskola</t>
  </si>
  <si>
    <t>Celldömölk</t>
  </si>
  <si>
    <t>Nagy Sándor tér 13.</t>
  </si>
  <si>
    <t>Soós Andrea</t>
  </si>
  <si>
    <t>tagvez@berzsenyicell.hu</t>
  </si>
  <si>
    <t>Bejcziné Mosolits Erika</t>
  </si>
  <si>
    <t>Szörény utca 2-4.</t>
  </si>
  <si>
    <t>Beküldés</t>
  </si>
  <si>
    <t>mail</t>
  </si>
  <si>
    <t>posta</t>
  </si>
  <si>
    <t>Beszédes József Általános Iskola és Szakképző Intézet</t>
  </si>
  <si>
    <t>x</t>
  </si>
  <si>
    <t>Szamos Mátyás Vendéglátóipari Szakközépiskola és Szakiskola</t>
  </si>
  <si>
    <t>Unghváry László Kereskedelmi és Vendéglátóipari Szakközépiskola és Szakiskola</t>
  </si>
  <si>
    <t>Óvárosi Középiskola és Szakiskola Székhelyintézménye Mikes Kelemen Felnőtt és Ifjúsági Gimnázium, Szakközépiskola  és Szakiskola</t>
  </si>
  <si>
    <t>Montenuovo Nándor Szakközépiskola, Szakiskola és Kollégium</t>
  </si>
  <si>
    <t>Arany János u. 5.</t>
  </si>
  <si>
    <t>Pesti Barnabás Élelmiszeripari Szakiskola és Gimnázium</t>
  </si>
  <si>
    <t>Andrássy u. 63-65.</t>
  </si>
  <si>
    <t>Szucsik Ágnes</t>
  </si>
  <si>
    <t>szucsik@freemail.hu</t>
  </si>
  <si>
    <t>küldött</t>
  </si>
  <si>
    <t>Könnyűipari Szakközép- és Szakiskola</t>
  </si>
  <si>
    <t>Sétakert utca 1-3.</t>
  </si>
  <si>
    <t>Koós Erzsébet</t>
  </si>
  <si>
    <t>adamzso59@citromail.hu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</si>
</sst>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 ;[Red]\-0\ 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43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0" fontId="0" fillId="0" borderId="0" xfId="61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ele.57@gmail.com" TargetMode="External" /><Relationship Id="rId2" Type="http://schemas.openxmlformats.org/officeDocument/2006/relationships/hyperlink" Target="mailto:lestarp@hu.inter.net" TargetMode="External" /><Relationship Id="rId3" Type="http://schemas.openxmlformats.org/officeDocument/2006/relationships/hyperlink" Target="mailto:vayig@freemail.hu" TargetMode="External" /><Relationship Id="rId4" Type="http://schemas.openxmlformats.org/officeDocument/2006/relationships/hyperlink" Target="mailto:peliandras@freemail.hu" TargetMode="External" /><Relationship Id="rId5" Type="http://schemas.openxmlformats.org/officeDocument/2006/relationships/hyperlink" Target="mailto:buban.laszlo@vipmail.hu" TargetMode="External" /><Relationship Id="rId6" Type="http://schemas.openxmlformats.org/officeDocument/2006/relationships/hyperlink" Target="mailto:peace13@freemail.hu" TargetMode="External" /><Relationship Id="rId7" Type="http://schemas.openxmlformats.org/officeDocument/2006/relationships/hyperlink" Target="mailto:gaborla@t-online.hu" TargetMode="External" /><Relationship Id="rId8" Type="http://schemas.openxmlformats.org/officeDocument/2006/relationships/hyperlink" Target="mailto:jfarmasi@gmail.com" TargetMode="External" /><Relationship Id="rId9" Type="http://schemas.openxmlformats.org/officeDocument/2006/relationships/hyperlink" Target="mailto:patkone.ildiko@wigner.sulinet.hu" TargetMode="External" /><Relationship Id="rId10" Type="http://schemas.openxmlformats.org/officeDocument/2006/relationships/hyperlink" Target="mailto:jasinkane@povolnyf.sulinet.hu" TargetMode="External" /><Relationship Id="rId11" Type="http://schemas.openxmlformats.org/officeDocument/2006/relationships/hyperlink" Target="mailto:karpatim@kliszi.sulinet.hu" TargetMode="External" /><Relationship Id="rId12" Type="http://schemas.openxmlformats.org/officeDocument/2006/relationships/hyperlink" Target="mailto:rehova@gmail.com" TargetMode="External" /><Relationship Id="rId13" Type="http://schemas.openxmlformats.org/officeDocument/2006/relationships/hyperlink" Target="mailto:dodekaeder@freemail.hu" TargetMode="External" /><Relationship Id="rId14" Type="http://schemas.openxmlformats.org/officeDocument/2006/relationships/hyperlink" Target="mailto:viada@freemail.hu" TargetMode="External" /><Relationship Id="rId15" Type="http://schemas.openxmlformats.org/officeDocument/2006/relationships/hyperlink" Target="mailto:keri@keri-tbanya.sulinet.hu" TargetMode="External" /><Relationship Id="rId16" Type="http://schemas.openxmlformats.org/officeDocument/2006/relationships/hyperlink" Target="mailto:demeterist@vipmail.hu" TargetMode="External" /><Relationship Id="rId17" Type="http://schemas.openxmlformats.org/officeDocument/2006/relationships/hyperlink" Target="mailto:mcsizi@freemail.hu" TargetMode="External" /><Relationship Id="rId18" Type="http://schemas.openxmlformats.org/officeDocument/2006/relationships/hyperlink" Target="mailto:ede40@freemail.hu" TargetMode="External" /><Relationship Id="rId19" Type="http://schemas.openxmlformats.org/officeDocument/2006/relationships/hyperlink" Target="mailto:hollosne@pc1.krudy-szeged.sulinet.hu" TargetMode="External" /><Relationship Id="rId20" Type="http://schemas.openxmlformats.org/officeDocument/2006/relationships/hyperlink" Target="mailto:pmolli@irinyi-debr.sulinet.hu" TargetMode="External" /><Relationship Id="rId21" Type="http://schemas.openxmlformats.org/officeDocument/2006/relationships/hyperlink" Target="mailto:brazdazsolt@gmail.com" TargetMode="External" /><Relationship Id="rId22" Type="http://schemas.openxmlformats.org/officeDocument/2006/relationships/hyperlink" Target="mailto:ppisti@nagylaszlo-khegyes.sulinet.hu" TargetMode="External" /><Relationship Id="rId23" Type="http://schemas.openxmlformats.org/officeDocument/2006/relationships/hyperlink" Target="mailto:mihalik@bocskai-hszob.sulinet.hu" TargetMode="External" /><Relationship Id="rId24" Type="http://schemas.openxmlformats.org/officeDocument/2006/relationships/hyperlink" Target="mailto:montenuovo@boly.hu" TargetMode="External" /><Relationship Id="rId25" Type="http://schemas.openxmlformats.org/officeDocument/2006/relationships/hyperlink" Target="mailto:titkarsag@medgyaszay.sulinet.hu" TargetMode="External" /><Relationship Id="rId26" Type="http://schemas.openxmlformats.org/officeDocument/2006/relationships/hyperlink" Target="mailto:szilasi.eva@sisy.hu" TargetMode="External" /><Relationship Id="rId27" Type="http://schemas.openxmlformats.org/officeDocument/2006/relationships/hyperlink" Target="mailto:dorspeabody@gmail.com" TargetMode="External" /><Relationship Id="rId28" Type="http://schemas.openxmlformats.org/officeDocument/2006/relationships/hyperlink" Target="mailto:wery.julia@gmail.com" TargetMode="External" /><Relationship Id="rId29" Type="http://schemas.openxmlformats.org/officeDocument/2006/relationships/hyperlink" Target="mailto:kvsz@ker-st.sulinet.hu" TargetMode="External" /><Relationship Id="rId30" Type="http://schemas.openxmlformats.org/officeDocument/2006/relationships/hyperlink" Target="mailto:linci52@t-online.hu" TargetMode="External" /><Relationship Id="rId31" Type="http://schemas.openxmlformats.org/officeDocument/2006/relationships/hyperlink" Target="mailto:eotvosbere@gmail.com" TargetMode="External" /><Relationship Id="rId32" Type="http://schemas.openxmlformats.org/officeDocument/2006/relationships/hyperlink" Target="mailto:szmari5858@freemail.hu" TargetMode="External" /><Relationship Id="rId33" Type="http://schemas.openxmlformats.org/officeDocument/2006/relationships/hyperlink" Target="mailto:szom.icu@gmail.com" TargetMode="External" /><Relationship Id="rId34" Type="http://schemas.openxmlformats.org/officeDocument/2006/relationships/hyperlink" Target="mailto:hoerika@airplanet.hu" TargetMode="External" /><Relationship Id="rId35" Type="http://schemas.openxmlformats.org/officeDocument/2006/relationships/hyperlink" Target="mailto:picibe@gmail.com" TargetMode="External" /><Relationship Id="rId36" Type="http://schemas.openxmlformats.org/officeDocument/2006/relationships/hyperlink" Target="mailto:dolgos.tiborne@keri-szhely.sulinet.hu" TargetMode="External" /><Relationship Id="rId37" Type="http://schemas.openxmlformats.org/officeDocument/2006/relationships/hyperlink" Target="mailto:gymagdii@gmail.com" TargetMode="External" /><Relationship Id="rId38" Type="http://schemas.openxmlformats.org/officeDocument/2006/relationships/hyperlink" Target="mailto:admin@tmszi.sulinet.hu" TargetMode="External" /><Relationship Id="rId39" Type="http://schemas.openxmlformats.org/officeDocument/2006/relationships/hyperlink" Target="mailto:fhajnali@gmail.com" TargetMode="External" /><Relationship Id="rId40" Type="http://schemas.openxmlformats.org/officeDocument/2006/relationships/hyperlink" Target="mailto:budinkityne.erika@gmail.com" TargetMode="External" /><Relationship Id="rId41" Type="http://schemas.openxmlformats.org/officeDocument/2006/relationships/hyperlink" Target="mailto:vargane.erzsebet@kik-tokaj.hu" TargetMode="External" /><Relationship Id="rId42" Type="http://schemas.openxmlformats.org/officeDocument/2006/relationships/hyperlink" Target="mailto:isd@freemail.hu" TargetMode="External" /><Relationship Id="rId43" Type="http://schemas.openxmlformats.org/officeDocument/2006/relationships/hyperlink" Target="mailto:tanka.agnes@szondi-bgy.sulinet.hu" TargetMode="External" /><Relationship Id="rId44" Type="http://schemas.openxmlformats.org/officeDocument/2006/relationships/hyperlink" Target="mailto:beatrixm@citromail.hu" TargetMode="External" /><Relationship Id="rId45" Type="http://schemas.openxmlformats.org/officeDocument/2006/relationships/hyperlink" Target="mailto:igh@keri-szolnok.sulinet.hu" TargetMode="External" /><Relationship Id="rId46" Type="http://schemas.openxmlformats.org/officeDocument/2006/relationships/hyperlink" Target="mailto:porneczi@palffy.hu" TargetMode="External" /><Relationship Id="rId47" Type="http://schemas.openxmlformats.org/officeDocument/2006/relationships/hyperlink" Target="mailto:muszaki-cegled@mail.eol.hu" TargetMode="External" /><Relationship Id="rId48" Type="http://schemas.openxmlformats.org/officeDocument/2006/relationships/hyperlink" Target="mailto:ronkai.marianna@dobosvsz.sulinet.hu" TargetMode="External" /><Relationship Id="rId49" Type="http://schemas.openxmlformats.org/officeDocument/2006/relationships/hyperlink" Target="mailto:konizsu50@gmail.com" TargetMode="External" /><Relationship Id="rId50" Type="http://schemas.openxmlformats.org/officeDocument/2006/relationships/hyperlink" Target="mailto:kispeterek@gmail.com" TargetMode="External" /><Relationship Id="rId51" Type="http://schemas.openxmlformats.org/officeDocument/2006/relationships/hyperlink" Target="mailto:ezsoda@citromail.hu" TargetMode="External" /><Relationship Id="rId52" Type="http://schemas.openxmlformats.org/officeDocument/2006/relationships/hyperlink" Target="mailto:kinizsisuli@kinizsi-kap.sulinet.hu" TargetMode="External" /><Relationship Id="rId53" Type="http://schemas.openxmlformats.org/officeDocument/2006/relationships/hyperlink" Target="mailto:aniko967@gmail.com" TargetMode="External" /><Relationship Id="rId54" Type="http://schemas.openxmlformats.org/officeDocument/2006/relationships/hyperlink" Target="mailto:sztpmariann@lukacs-gyor.sulinet.hu" TargetMode="External" /><Relationship Id="rId55" Type="http://schemas.openxmlformats.org/officeDocument/2006/relationships/hyperlink" Target="mailto:czifrah@blathy-tata.sulinet.hu" TargetMode="External" /><Relationship Id="rId56" Type="http://schemas.openxmlformats.org/officeDocument/2006/relationships/hyperlink" Target="mailto:csihatagint@gmail.com" TargetMode="External" /><Relationship Id="rId57" Type="http://schemas.openxmlformats.org/officeDocument/2006/relationships/hyperlink" Target="mailto:banyaijulia@banyai-baja.sulinet.hu" TargetMode="External" /><Relationship Id="rId58" Type="http://schemas.openxmlformats.org/officeDocument/2006/relationships/hyperlink" Target="mailto:itondar@gmail.com" TargetMode="External" /><Relationship Id="rId59" Type="http://schemas.openxmlformats.org/officeDocument/2006/relationships/hyperlink" Target="mailto:hadhaziagnes@freemail.hu" TargetMode="External" /><Relationship Id="rId60" Type="http://schemas.openxmlformats.org/officeDocument/2006/relationships/hyperlink" Target="mailto:ftamas@paterdombisuli.hu" TargetMode="External" /><Relationship Id="rId61" Type="http://schemas.openxmlformats.org/officeDocument/2006/relationships/hyperlink" Target="mailto:gyorgyl@bela-szgotth.sulinet.hu" TargetMode="External" /><Relationship Id="rId62" Type="http://schemas.openxmlformats.org/officeDocument/2006/relationships/hyperlink" Target="mailto:puruczki5495@gmail.com" TargetMode="External" /><Relationship Id="rId63" Type="http://schemas.openxmlformats.org/officeDocument/2006/relationships/hyperlink" Target="mailto:berkata@freemail.hu" TargetMode="External" /><Relationship Id="rId64" Type="http://schemas.openxmlformats.org/officeDocument/2006/relationships/hyperlink" Target="mailto:divinszkir@informatikai-eger.sulinet.hu" TargetMode="External" /><Relationship Id="rId65" Type="http://schemas.openxmlformats.org/officeDocument/2006/relationships/hyperlink" Target="mailto:mosi@krudy.gyor.hu" TargetMode="External" /><Relationship Id="rId66" Type="http://schemas.openxmlformats.org/officeDocument/2006/relationships/hyperlink" Target="mailto:nagymelykuti.ildiko@angsterj-pecs.sulinet.hu" TargetMode="External" /><Relationship Id="rId67" Type="http://schemas.openxmlformats.org/officeDocument/2006/relationships/hyperlink" Target="mailto:mullerne@jokai.szltiszk.hu" TargetMode="External" /><Relationship Id="rId68" Type="http://schemas.openxmlformats.org/officeDocument/2006/relationships/hyperlink" Target="mailto:fekszine@freemail.hu" TargetMode="External" /><Relationship Id="rId69" Type="http://schemas.openxmlformats.org/officeDocument/2006/relationships/hyperlink" Target="mailto:biro.zsuzsanna@moravarosi.hu" TargetMode="External" /><Relationship Id="rId70" Type="http://schemas.openxmlformats.org/officeDocument/2006/relationships/hyperlink" Target="mailto:hermankonyvtar@freemail.hu" TargetMode="External" /><Relationship Id="rId71" Type="http://schemas.openxmlformats.org/officeDocument/2006/relationships/hyperlink" Target="mailto:erzsi@mkkevig.sulinet.hu" TargetMode="External" /><Relationship Id="rId72" Type="http://schemas.openxmlformats.org/officeDocument/2006/relationships/hyperlink" Target="mailto:anita_csatari@yahoo.com" TargetMode="External" /><Relationship Id="rId73" Type="http://schemas.openxmlformats.org/officeDocument/2006/relationships/hyperlink" Target="mailto:monostori.kati@szilytiszk.hu" TargetMode="External" /><Relationship Id="rId74" Type="http://schemas.openxmlformats.org/officeDocument/2006/relationships/hyperlink" Target="mailto:bodnarilona@gmail.com" TargetMode="External" /><Relationship Id="rId75" Type="http://schemas.openxmlformats.org/officeDocument/2006/relationships/hyperlink" Target="mailto:alantos@vejsz.sulinet.hu" TargetMode="External" /><Relationship Id="rId76" Type="http://schemas.openxmlformats.org/officeDocument/2006/relationships/hyperlink" Target="mailto:aranyjozsef@gmail.com" TargetMode="External" /><Relationship Id="rId77" Type="http://schemas.openxmlformats.org/officeDocument/2006/relationships/hyperlink" Target="mailto:hegyesi@pag-szeszi.hu" TargetMode="External" /><Relationship Id="rId78" Type="http://schemas.openxmlformats.org/officeDocument/2006/relationships/hyperlink" Target="mailto:munkacsyne.csilla@gmail.com" TargetMode="External" /><Relationship Id="rId79" Type="http://schemas.openxmlformats.org/officeDocument/2006/relationships/hyperlink" Target="mailto:bsiposgabi@gmail.com" TargetMode="External" /><Relationship Id="rId80" Type="http://schemas.openxmlformats.org/officeDocument/2006/relationships/hyperlink" Target="mailto:bardon-moni@freemail.hu" TargetMode="External" /><Relationship Id="rId81" Type="http://schemas.openxmlformats.org/officeDocument/2006/relationships/hyperlink" Target="mailto:gyarakij@freemail.hu" TargetMode="External" /><Relationship Id="rId82" Type="http://schemas.openxmlformats.org/officeDocument/2006/relationships/hyperlink" Target="mailto:galkatalin85@gmail.com" TargetMode="External" /><Relationship Id="rId83" Type="http://schemas.openxmlformats.org/officeDocument/2006/relationships/hyperlink" Target="mailto:mihaly.mausz@radmi.sulinet.hu" TargetMode="External" /><Relationship Id="rId84" Type="http://schemas.openxmlformats.org/officeDocument/2006/relationships/hyperlink" Target="mailto:hajas.zoltan@zsvszi.hu" TargetMode="External" /><Relationship Id="rId85" Type="http://schemas.openxmlformats.org/officeDocument/2006/relationships/hyperlink" Target="mailto:toth.kalman55@freemail.hu" TargetMode="External" /><Relationship Id="rId86" Type="http://schemas.openxmlformats.org/officeDocument/2006/relationships/hyperlink" Target="mailto:ujszigabi@gmail.com" TargetMode="External" /><Relationship Id="rId87" Type="http://schemas.openxmlformats.org/officeDocument/2006/relationships/hyperlink" Target="mailto:szalair@freemail.hu" TargetMode="External" /><Relationship Id="rId88" Type="http://schemas.openxmlformats.org/officeDocument/2006/relationships/hyperlink" Target="mailto:mszki.kalocsa@t-online.hu" TargetMode="External" /><Relationship Id="rId89" Type="http://schemas.openxmlformats.org/officeDocument/2006/relationships/hyperlink" Target="mailto:suli@westsik.sulinet.hu" TargetMode="External" /><Relationship Id="rId90" Type="http://schemas.openxmlformats.org/officeDocument/2006/relationships/hyperlink" Target="mailto:lorinczkee@freemail.hu" TargetMode="External" /><Relationship Id="rId91" Type="http://schemas.openxmlformats.org/officeDocument/2006/relationships/hyperlink" Target="mailto:matyuskati@freemail.hu" TargetMode="External" /><Relationship Id="rId92" Type="http://schemas.openxmlformats.org/officeDocument/2006/relationships/hyperlink" Target="mailto:krausz.attila@tmvp.hu" TargetMode="External" /><Relationship Id="rId93" Type="http://schemas.openxmlformats.org/officeDocument/2006/relationships/hyperlink" Target="mailto:efsz@efsz.sulinet.hu" TargetMode="External" /><Relationship Id="rId94" Type="http://schemas.openxmlformats.org/officeDocument/2006/relationships/hyperlink" Target="mailto:szaksuli@citromail.hu" TargetMode="External" /><Relationship Id="rId95" Type="http://schemas.openxmlformats.org/officeDocument/2006/relationships/hyperlink" Target="mailto:javorszkigy@freemail.hu" TargetMode="External" /><Relationship Id="rId96" Type="http://schemas.openxmlformats.org/officeDocument/2006/relationships/hyperlink" Target="mailto:hegemonic@keri-debr.sulinet.hu" TargetMode="External" /><Relationship Id="rId97" Type="http://schemas.openxmlformats.org/officeDocument/2006/relationships/hyperlink" Target="mailto:illesjutka@citromail.hu" TargetMode="External" /><Relationship Id="rId98" Type="http://schemas.openxmlformats.org/officeDocument/2006/relationships/hyperlink" Target="mailto:info@szvki.hu" TargetMode="External" /><Relationship Id="rId99" Type="http://schemas.openxmlformats.org/officeDocument/2006/relationships/hyperlink" Target="mailto:szabom@than.sulinet.hu" TargetMode="External" /><Relationship Id="rId100" Type="http://schemas.openxmlformats.org/officeDocument/2006/relationships/hyperlink" Target="mailto:torokivan@freemail.hu" TargetMode="External" /><Relationship Id="rId101" Type="http://schemas.openxmlformats.org/officeDocument/2006/relationships/hyperlink" Target="mailto:cseri@kanizsay.sulinet.hu" TargetMode="External" /><Relationship Id="rId102" Type="http://schemas.openxmlformats.org/officeDocument/2006/relationships/hyperlink" Target="mailto:holkisz@freemail.hu" TargetMode="External" /><Relationship Id="rId103" Type="http://schemas.openxmlformats.org/officeDocument/2006/relationships/hyperlink" Target="mailto:szlm12@gmail.com" TargetMode="External" /><Relationship Id="rId104" Type="http://schemas.openxmlformats.org/officeDocument/2006/relationships/hyperlink" Target="mailto:egleaniko@freemail.hu" TargetMode="External" /><Relationship Id="rId105" Type="http://schemas.openxmlformats.org/officeDocument/2006/relationships/hyperlink" Target="mailto:toldi@toldi-nk.sulinet.hu" TargetMode="External" /><Relationship Id="rId106" Type="http://schemas.openxmlformats.org/officeDocument/2006/relationships/hyperlink" Target="mailto:ygurika@vipmail.hu" TargetMode="External" /><Relationship Id="rId107" Type="http://schemas.openxmlformats.org/officeDocument/2006/relationships/hyperlink" Target="mailto:facsar@freemail.hu" TargetMode="External" /><Relationship Id="rId108" Type="http://schemas.openxmlformats.org/officeDocument/2006/relationships/hyperlink" Target="mailto:iskola@bgyszi.sulinet.hu" TargetMode="External" /><Relationship Id="rId109" Type="http://schemas.openxmlformats.org/officeDocument/2006/relationships/hyperlink" Target="mailto:toth_agas@hotmail.com" TargetMode="External" /><Relationship Id="rId110" Type="http://schemas.openxmlformats.org/officeDocument/2006/relationships/hyperlink" Target="mailto:lajosne.nagy@gmail.com" TargetMode="External" /><Relationship Id="rId111" Type="http://schemas.openxmlformats.org/officeDocument/2006/relationships/hyperlink" Target="mailto:martinregina2@gmail.com" TargetMode="External" /><Relationship Id="rId112" Type="http://schemas.openxmlformats.org/officeDocument/2006/relationships/hyperlink" Target="mailto:llp83@freemail.hu" TargetMode="External" /><Relationship Id="rId113" Type="http://schemas.openxmlformats.org/officeDocument/2006/relationships/hyperlink" Target="mailto:ivangizella@gmail.com" TargetMode="External" /><Relationship Id="rId114" Type="http://schemas.openxmlformats.org/officeDocument/2006/relationships/hyperlink" Target="mailto:draskovicsm@freemail.hu" TargetMode="External" /><Relationship Id="rId115" Type="http://schemas.openxmlformats.org/officeDocument/2006/relationships/hyperlink" Target="mailto:simkojanosne@gmail.com" TargetMode="External" /><Relationship Id="rId116" Type="http://schemas.openxmlformats.org/officeDocument/2006/relationships/hyperlink" Target="mailto:fugedilaszlo@mezokovesd.t-online.hu" TargetMode="External" /><Relationship Id="rId117" Type="http://schemas.openxmlformats.org/officeDocument/2006/relationships/hyperlink" Target="mailto:weber.laszlo@simonyi.sulinet.hu" TargetMode="External" /><Relationship Id="rId118" Type="http://schemas.openxmlformats.org/officeDocument/2006/relationships/hyperlink" Target="mailto:nemethpeter@juropnet.hu" TargetMode="External" /><Relationship Id="rId119" Type="http://schemas.openxmlformats.org/officeDocument/2006/relationships/hyperlink" Target="mailto:kajari.ganz-munkacsy.szki@zelkanet.hu" TargetMode="External" /><Relationship Id="rId120" Type="http://schemas.openxmlformats.org/officeDocument/2006/relationships/hyperlink" Target="mailto:info@szaraznad.hu" TargetMode="External" /><Relationship Id="rId121" Type="http://schemas.openxmlformats.org/officeDocument/2006/relationships/hyperlink" Target="mailto:handler@sopron.hu" TargetMode="External" /><Relationship Id="rId122" Type="http://schemas.openxmlformats.org/officeDocument/2006/relationships/hyperlink" Target="mailto:csgaticsepven@gmail.com" TargetMode="External" /><Relationship Id="rId123" Type="http://schemas.openxmlformats.org/officeDocument/2006/relationships/hyperlink" Target="mailto:konczolne53@gmail.com" TargetMode="External" /><Relationship Id="rId124" Type="http://schemas.openxmlformats.org/officeDocument/2006/relationships/hyperlink" Target="mailto:szilakne@ejk-hevesi.sulinet.hu" TargetMode="External" /><Relationship Id="rId125" Type="http://schemas.openxmlformats.org/officeDocument/2006/relationships/hyperlink" Target="mailto:dankaine.aniko@gmail.com" TargetMode="External" /><Relationship Id="rId126" Type="http://schemas.openxmlformats.org/officeDocument/2006/relationships/hyperlink" Target="mailto:kolozsvarine@klapkagy.sulinet.hu" TargetMode="External" /><Relationship Id="rId127" Type="http://schemas.openxmlformats.org/officeDocument/2006/relationships/hyperlink" Target="mailto:martonlajos23@gmail.com" TargetMode="External" /><Relationship Id="rId128" Type="http://schemas.openxmlformats.org/officeDocument/2006/relationships/hyperlink" Target="mailto:ski.szakiskola@gmail.com" TargetMode="External" /><Relationship Id="rId129" Type="http://schemas.openxmlformats.org/officeDocument/2006/relationships/hyperlink" Target="mailto:horgosju@arpadszki.hu" TargetMode="External" /><Relationship Id="rId130" Type="http://schemas.openxmlformats.org/officeDocument/2006/relationships/hyperlink" Target="mailto:sztifaki@sztistvan.hu" TargetMode="External" /><Relationship Id="rId131" Type="http://schemas.openxmlformats.org/officeDocument/2006/relationships/hyperlink" Target="mailto:karsai.jozsef@paloczi.hu" TargetMode="External" /><Relationship Id="rId132" Type="http://schemas.openxmlformats.org/officeDocument/2006/relationships/hyperlink" Target="mailto:iliagi@mailbox.hu" TargetMode="External" /><Relationship Id="rId133" Type="http://schemas.openxmlformats.org/officeDocument/2006/relationships/hyperlink" Target="mailto:szivoskata@gmail.com" TargetMode="External" /><Relationship Id="rId134" Type="http://schemas.openxmlformats.org/officeDocument/2006/relationships/hyperlink" Target="mailto:gajicm@citromail.hu" TargetMode="External" /><Relationship Id="rId135" Type="http://schemas.openxmlformats.org/officeDocument/2006/relationships/hyperlink" Target="mailto:somokrisz@freemail.hu" TargetMode="External" /><Relationship Id="rId136" Type="http://schemas.openxmlformats.org/officeDocument/2006/relationships/hyperlink" Target="mailto:kozism-igh@rszi-zirc.hu" TargetMode="External" /><Relationship Id="rId137" Type="http://schemas.openxmlformats.org/officeDocument/2006/relationships/hyperlink" Target="mailto:dudasbviki@gmail.com" TargetMode="External" /><Relationship Id="rId138" Type="http://schemas.openxmlformats.org/officeDocument/2006/relationships/hyperlink" Target="mailto:irodabiksz@freemail.hu" TargetMode="External" /><Relationship Id="rId139" Type="http://schemas.openxmlformats.org/officeDocument/2006/relationships/hyperlink" Target="mailto:ferenczikgy@freemail.hu" TargetMode="External" /><Relationship Id="rId140" Type="http://schemas.openxmlformats.org/officeDocument/2006/relationships/hyperlink" Target="mailto:diocsilla@hotmail.com" TargetMode="External" /><Relationship Id="rId141" Type="http://schemas.openxmlformats.org/officeDocument/2006/relationships/hyperlink" Target="mailto:nagyneka@beregszaszi-debr.sulinet.hu" TargetMode="External" /><Relationship Id="rId142" Type="http://schemas.openxmlformats.org/officeDocument/2006/relationships/hyperlink" Target="mailto:mplendi@freemail.hu" TargetMode="External" /><Relationship Id="rId143" Type="http://schemas.openxmlformats.org/officeDocument/2006/relationships/hyperlink" Target="mailto:admin@lorinci.sulinet.hu" TargetMode="External" /><Relationship Id="rId144" Type="http://schemas.openxmlformats.org/officeDocument/2006/relationships/hyperlink" Target="mailto:berkes.ilona@saghy.hu" TargetMode="External" /><Relationship Id="rId145" Type="http://schemas.openxmlformats.org/officeDocument/2006/relationships/hyperlink" Target="mailto:hegedusferenc@citromail.hu" TargetMode="External" /><Relationship Id="rId146" Type="http://schemas.openxmlformats.org/officeDocument/2006/relationships/hyperlink" Target="mailto:tmnelli@freemail.hu" TargetMode="External" /><Relationship Id="rId147" Type="http://schemas.openxmlformats.org/officeDocument/2006/relationships/hyperlink" Target="mailto:szep.ili@freemail.hu" TargetMode="External" /><Relationship Id="rId148" Type="http://schemas.openxmlformats.org/officeDocument/2006/relationships/hyperlink" Target="mailto:veteranj@gmail.com" TargetMode="External" /><Relationship Id="rId149" Type="http://schemas.openxmlformats.org/officeDocument/2006/relationships/hyperlink" Target="mailto:oau@freemail.hu" TargetMode="External" /><Relationship Id="rId150" Type="http://schemas.openxmlformats.org/officeDocument/2006/relationships/hyperlink" Target="mailto:ruszeva@chello.hu" TargetMode="External" /><Relationship Id="rId151" Type="http://schemas.openxmlformats.org/officeDocument/2006/relationships/hyperlink" Target="mailto:serdult@server1.inczedy.hu" TargetMode="External" /><Relationship Id="rId152" Type="http://schemas.openxmlformats.org/officeDocument/2006/relationships/hyperlink" Target="mailto:tagvez@berzsenyicell.hu" TargetMode="External" /><Relationship Id="rId153" Type="http://schemas.openxmlformats.org/officeDocument/2006/relationships/hyperlink" Target="mailto:adamzso59@citromail.hu" TargetMode="External" /><Relationship Id="rId1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" sqref="H1:H16384"/>
    </sheetView>
  </sheetViews>
  <sheetFormatPr defaultColWidth="9.140625" defaultRowHeight="12.75"/>
  <cols>
    <col min="1" max="1" width="19.00390625" style="8" hidden="1" customWidth="1"/>
    <col min="2" max="2" width="30.7109375" style="9" customWidth="1"/>
    <col min="3" max="3" width="13.8515625" style="14" customWidth="1"/>
    <col min="4" max="4" width="7.28125" style="14" bestFit="1" customWidth="1"/>
    <col min="5" max="5" width="18.00390625" style="14" bestFit="1" customWidth="1"/>
    <col min="6" max="7" width="15.7109375" style="14" customWidth="1"/>
    <col min="8" max="8" width="20.7109375" style="14" hidden="1" customWidth="1"/>
    <col min="9" max="10" width="9.140625" style="6" customWidth="1"/>
    <col min="11" max="11" width="9.140625" style="6" hidden="1" customWidth="1"/>
    <col min="12" max="16384" width="9.140625" style="6" customWidth="1"/>
  </cols>
  <sheetData>
    <row r="1" spans="1:10" s="1" customFormat="1" ht="12.75">
      <c r="A1" s="22" t="s">
        <v>0</v>
      </c>
      <c r="B1" s="23"/>
      <c r="C1" s="23"/>
      <c r="D1" s="23"/>
      <c r="E1" s="23"/>
      <c r="F1" s="23"/>
      <c r="G1" s="23"/>
      <c r="H1" s="24"/>
      <c r="I1" s="25" t="s">
        <v>717</v>
      </c>
      <c r="J1" s="26"/>
    </row>
    <row r="2" spans="1:11" s="3" customFormat="1" ht="11.25">
      <c r="A2" s="2" t="s">
        <v>19</v>
      </c>
      <c r="B2" s="2" t="s">
        <v>1</v>
      </c>
      <c r="C2" s="2" t="s">
        <v>5</v>
      </c>
      <c r="D2" s="2" t="s">
        <v>20</v>
      </c>
      <c r="E2" s="2" t="s">
        <v>2</v>
      </c>
      <c r="F2" s="2" t="s">
        <v>3</v>
      </c>
      <c r="G2" s="2" t="s">
        <v>4</v>
      </c>
      <c r="H2" s="2" t="s">
        <v>6</v>
      </c>
      <c r="I2" s="16" t="s">
        <v>718</v>
      </c>
      <c r="J2" s="16" t="s">
        <v>719</v>
      </c>
      <c r="K2" s="21" t="s">
        <v>731</v>
      </c>
    </row>
    <row r="3" spans="1:11" ht="25.5">
      <c r="A3" s="4" t="str">
        <f aca="true" t="shared" si="0" ref="A3:A27">CONCATENATE(D3,"_",LEFT(B3,SEARCH(" ",B3,1)-1))</f>
        <v>1023_Than</v>
      </c>
      <c r="B3" s="5" t="s">
        <v>444</v>
      </c>
      <c r="C3" s="11" t="s">
        <v>12</v>
      </c>
      <c r="D3" s="11">
        <v>1023</v>
      </c>
      <c r="E3" s="11" t="s">
        <v>83</v>
      </c>
      <c r="F3" s="11" t="s">
        <v>445</v>
      </c>
      <c r="G3" s="11" t="s">
        <v>446</v>
      </c>
      <c r="H3" s="12" t="s">
        <v>534</v>
      </c>
      <c r="I3" s="17" t="s">
        <v>721</v>
      </c>
      <c r="J3" s="17" t="s">
        <v>721</v>
      </c>
      <c r="K3" s="17" t="str">
        <f>CONCATENATE(I3,J3)</f>
        <v>xx</v>
      </c>
    </row>
    <row r="4" spans="1:28" s="7" customFormat="1" ht="25.5">
      <c r="A4" s="4" t="str">
        <f t="shared" si="0"/>
        <v>1043_Kanizsay</v>
      </c>
      <c r="B4" s="5" t="s">
        <v>452</v>
      </c>
      <c r="C4" s="11" t="s">
        <v>12</v>
      </c>
      <c r="D4" s="11">
        <v>1043</v>
      </c>
      <c r="E4" s="11" t="s">
        <v>83</v>
      </c>
      <c r="F4" s="11" t="s">
        <v>453</v>
      </c>
      <c r="G4" s="11" t="s">
        <v>662</v>
      </c>
      <c r="H4" s="12" t="s">
        <v>663</v>
      </c>
      <c r="I4" s="17" t="s">
        <v>721</v>
      </c>
      <c r="J4" s="17"/>
      <c r="K4" s="17" t="str">
        <f aca="true" t="shared" si="1" ref="K4:K68">CONCATENATE(I4,J4)</f>
        <v>x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7" customFormat="1" ht="25.5">
      <c r="A5" s="4" t="str">
        <f t="shared" si="0"/>
        <v>1062_Pesti</v>
      </c>
      <c r="B5" s="5" t="s">
        <v>727</v>
      </c>
      <c r="C5" s="11" t="s">
        <v>12</v>
      </c>
      <c r="D5" s="11">
        <v>1062</v>
      </c>
      <c r="E5" s="11" t="s">
        <v>83</v>
      </c>
      <c r="F5" s="11" t="s">
        <v>728</v>
      </c>
      <c r="G5" s="11" t="s">
        <v>729</v>
      </c>
      <c r="H5" s="12" t="s">
        <v>730</v>
      </c>
      <c r="I5" s="17" t="s">
        <v>721</v>
      </c>
      <c r="J5" s="17"/>
      <c r="K5" s="17" t="str">
        <f t="shared" si="1"/>
        <v>x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11" ht="25.5">
      <c r="A6" s="4" t="str">
        <f t="shared" si="0"/>
        <v>1072_Arany</v>
      </c>
      <c r="B6" s="5" t="s">
        <v>344</v>
      </c>
      <c r="C6" s="11" t="s">
        <v>12</v>
      </c>
      <c r="D6" s="11">
        <v>1072</v>
      </c>
      <c r="E6" s="11" t="s">
        <v>83</v>
      </c>
      <c r="F6" s="11" t="s">
        <v>345</v>
      </c>
      <c r="G6" s="11" t="s">
        <v>648</v>
      </c>
      <c r="H6" s="12" t="s">
        <v>649</v>
      </c>
      <c r="I6" s="17" t="s">
        <v>721</v>
      </c>
      <c r="J6" s="17" t="s">
        <v>721</v>
      </c>
      <c r="K6" s="17" t="str">
        <f t="shared" si="1"/>
        <v>xx</v>
      </c>
    </row>
    <row r="7" spans="1:11" ht="25.5">
      <c r="A7" s="4" t="str">
        <f t="shared" si="0"/>
        <v>1087_Szász</v>
      </c>
      <c r="B7" s="5" t="s">
        <v>628</v>
      </c>
      <c r="C7" s="11" t="s">
        <v>12</v>
      </c>
      <c r="D7" s="11">
        <v>1087</v>
      </c>
      <c r="E7" s="11" t="s">
        <v>83</v>
      </c>
      <c r="F7" s="11" t="s">
        <v>716</v>
      </c>
      <c r="G7" s="11" t="s">
        <v>629</v>
      </c>
      <c r="H7" s="12" t="s">
        <v>630</v>
      </c>
      <c r="I7" s="17" t="s">
        <v>721</v>
      </c>
      <c r="J7" s="17" t="s">
        <v>721</v>
      </c>
      <c r="K7" s="17" t="str">
        <f t="shared" si="1"/>
        <v>xx</v>
      </c>
    </row>
    <row r="8" spans="1:11" ht="25.5">
      <c r="A8" s="4" t="str">
        <f t="shared" si="0"/>
        <v>1097_Szily</v>
      </c>
      <c r="B8" s="5" t="s">
        <v>342</v>
      </c>
      <c r="C8" s="11" t="s">
        <v>12</v>
      </c>
      <c r="D8" s="11">
        <v>1097</v>
      </c>
      <c r="E8" s="11" t="s">
        <v>83</v>
      </c>
      <c r="F8" s="11" t="s">
        <v>343</v>
      </c>
      <c r="G8" s="11" t="s">
        <v>682</v>
      </c>
      <c r="H8" s="12" t="s">
        <v>683</v>
      </c>
      <c r="I8" s="17" t="s">
        <v>721</v>
      </c>
      <c r="J8" s="17"/>
      <c r="K8" s="17" t="str">
        <f t="shared" si="1"/>
        <v>x</v>
      </c>
    </row>
    <row r="9" spans="1:11" ht="25.5">
      <c r="A9" s="4" t="str">
        <f t="shared" si="0"/>
        <v>1134_Dobos</v>
      </c>
      <c r="B9" s="5" t="s">
        <v>237</v>
      </c>
      <c r="C9" s="11" t="s">
        <v>12</v>
      </c>
      <c r="D9" s="11">
        <v>1134</v>
      </c>
      <c r="E9" s="11" t="s">
        <v>83</v>
      </c>
      <c r="F9" s="11" t="s">
        <v>238</v>
      </c>
      <c r="G9" s="11" t="s">
        <v>239</v>
      </c>
      <c r="H9" s="12" t="s">
        <v>240</v>
      </c>
      <c r="I9" s="17" t="s">
        <v>721</v>
      </c>
      <c r="J9" s="17" t="s">
        <v>721</v>
      </c>
      <c r="K9" s="17" t="str">
        <f t="shared" si="1"/>
        <v>xx</v>
      </c>
    </row>
    <row r="10" spans="1:11" ht="25.5">
      <c r="A10" s="4" t="str">
        <f t="shared" si="0"/>
        <v>1156_Száraznád</v>
      </c>
      <c r="B10" s="5" t="s">
        <v>544</v>
      </c>
      <c r="C10" s="11" t="s">
        <v>12</v>
      </c>
      <c r="D10" s="11">
        <v>1156</v>
      </c>
      <c r="E10" s="11" t="s">
        <v>83</v>
      </c>
      <c r="F10" s="11" t="s">
        <v>545</v>
      </c>
      <c r="G10" s="11" t="s">
        <v>546</v>
      </c>
      <c r="H10" s="12" t="s">
        <v>557</v>
      </c>
      <c r="I10" s="17"/>
      <c r="J10" s="17" t="s">
        <v>721</v>
      </c>
      <c r="K10" s="17" t="str">
        <f t="shared" si="1"/>
        <v>x</v>
      </c>
    </row>
    <row r="11" spans="1:11" ht="25.5">
      <c r="A11" s="4" t="str">
        <f t="shared" si="0"/>
        <v>1194_Semmelweis</v>
      </c>
      <c r="B11" s="5" t="s">
        <v>492</v>
      </c>
      <c r="C11" s="11" t="s">
        <v>12</v>
      </c>
      <c r="D11" s="11">
        <v>1194</v>
      </c>
      <c r="E11" s="11" t="s">
        <v>83</v>
      </c>
      <c r="F11" s="11" t="s">
        <v>493</v>
      </c>
      <c r="G11" s="11" t="s">
        <v>660</v>
      </c>
      <c r="H11" s="12" t="s">
        <v>661</v>
      </c>
      <c r="I11" s="17" t="s">
        <v>721</v>
      </c>
      <c r="J11" s="17" t="s">
        <v>721</v>
      </c>
      <c r="K11" s="17" t="str">
        <f t="shared" si="1"/>
        <v>xx</v>
      </c>
    </row>
    <row r="12" spans="1:11" ht="38.25">
      <c r="A12" s="4" t="str">
        <f t="shared" si="0"/>
        <v>1203_Erzsébet</v>
      </c>
      <c r="B12" s="5" t="s">
        <v>137</v>
      </c>
      <c r="C12" s="11" t="s">
        <v>12</v>
      </c>
      <c r="D12" s="11">
        <v>1203</v>
      </c>
      <c r="E12" s="11" t="s">
        <v>83</v>
      </c>
      <c r="F12" s="11" t="s">
        <v>138</v>
      </c>
      <c r="G12" s="11" t="s">
        <v>139</v>
      </c>
      <c r="H12" s="12" t="s">
        <v>140</v>
      </c>
      <c r="I12" s="17" t="s">
        <v>721</v>
      </c>
      <c r="J12" s="17" t="s">
        <v>721</v>
      </c>
      <c r="K12" s="17" t="str">
        <f t="shared" si="1"/>
        <v>xx</v>
      </c>
    </row>
    <row r="13" spans="1:11" ht="25.5">
      <c r="A13" s="4" t="str">
        <f t="shared" si="0"/>
        <v>1212_Szamos</v>
      </c>
      <c r="B13" s="5" t="s">
        <v>722</v>
      </c>
      <c r="C13" s="11" t="s">
        <v>12</v>
      </c>
      <c r="D13" s="11">
        <v>1212</v>
      </c>
      <c r="E13" s="11" t="s">
        <v>83</v>
      </c>
      <c r="F13" s="11" t="s">
        <v>552</v>
      </c>
      <c r="G13" s="11" t="s">
        <v>553</v>
      </c>
      <c r="H13" s="12" t="s">
        <v>554</v>
      </c>
      <c r="I13" s="17" t="s">
        <v>721</v>
      </c>
      <c r="J13" s="17" t="s">
        <v>721</v>
      </c>
      <c r="K13" s="17" t="str">
        <f t="shared" si="1"/>
        <v>xx</v>
      </c>
    </row>
    <row r="14" spans="1:11" ht="25.5">
      <c r="A14" s="4" t="str">
        <f t="shared" si="0"/>
        <v>2131_Piarista</v>
      </c>
      <c r="B14" s="5" t="s">
        <v>145</v>
      </c>
      <c r="C14" s="11" t="s">
        <v>12</v>
      </c>
      <c r="D14" s="11">
        <v>2131</v>
      </c>
      <c r="E14" s="11" t="s">
        <v>146</v>
      </c>
      <c r="F14" s="11" t="s">
        <v>147</v>
      </c>
      <c r="G14" s="11" t="s">
        <v>148</v>
      </c>
      <c r="H14" s="12" t="s">
        <v>149</v>
      </c>
      <c r="I14" s="17" t="s">
        <v>721</v>
      </c>
      <c r="J14" s="17" t="s">
        <v>721</v>
      </c>
      <c r="K14" s="17" t="str">
        <f t="shared" si="1"/>
        <v>xx</v>
      </c>
    </row>
    <row r="15" spans="1:11" ht="25.5">
      <c r="A15" s="4" t="str">
        <f t="shared" si="0"/>
        <v>2370_Kossuth</v>
      </c>
      <c r="B15" s="5" t="s">
        <v>458</v>
      </c>
      <c r="C15" s="11" t="s">
        <v>12</v>
      </c>
      <c r="D15" s="11">
        <v>2370</v>
      </c>
      <c r="E15" s="11" t="s">
        <v>459</v>
      </c>
      <c r="F15" s="11" t="s">
        <v>460</v>
      </c>
      <c r="G15" s="11" t="s">
        <v>461</v>
      </c>
      <c r="H15" s="12" t="s">
        <v>462</v>
      </c>
      <c r="I15" s="17" t="s">
        <v>721</v>
      </c>
      <c r="J15" s="17" t="s">
        <v>721</v>
      </c>
      <c r="K15" s="17" t="str">
        <f t="shared" si="1"/>
        <v>xx</v>
      </c>
    </row>
    <row r="16" spans="1:11" ht="25.5">
      <c r="A16" s="4" t="str">
        <f t="shared" si="0"/>
        <v>2377_Pálóczi</v>
      </c>
      <c r="B16" s="5" t="s">
        <v>283</v>
      </c>
      <c r="C16" s="11" t="s">
        <v>12</v>
      </c>
      <c r="D16" s="11">
        <v>2377</v>
      </c>
      <c r="E16" s="11" t="s">
        <v>284</v>
      </c>
      <c r="F16" s="11" t="s">
        <v>285</v>
      </c>
      <c r="G16" s="11" t="s">
        <v>286</v>
      </c>
      <c r="H16" s="12" t="s">
        <v>572</v>
      </c>
      <c r="I16" s="17" t="s">
        <v>721</v>
      </c>
      <c r="J16" s="17" t="s">
        <v>721</v>
      </c>
      <c r="K16" s="17" t="str">
        <f t="shared" si="1"/>
        <v>xx</v>
      </c>
    </row>
    <row r="17" spans="1:11" ht="25.5">
      <c r="A17" s="4" t="str">
        <f t="shared" si="0"/>
        <v>2400_Dunaferr</v>
      </c>
      <c r="B17" s="5" t="s">
        <v>471</v>
      </c>
      <c r="C17" s="11" t="s">
        <v>11</v>
      </c>
      <c r="D17" s="11">
        <v>2400</v>
      </c>
      <c r="E17" s="11" t="s">
        <v>30</v>
      </c>
      <c r="F17" s="11" t="s">
        <v>204</v>
      </c>
      <c r="G17" s="11" t="s">
        <v>639</v>
      </c>
      <c r="H17" s="12" t="s">
        <v>640</v>
      </c>
      <c r="I17" s="17" t="s">
        <v>721</v>
      </c>
      <c r="J17" s="17" t="s">
        <v>721</v>
      </c>
      <c r="K17" s="17" t="str">
        <f t="shared" si="1"/>
        <v>xx</v>
      </c>
    </row>
    <row r="18" spans="1:11" ht="38.25">
      <c r="A18" s="4" t="str">
        <f t="shared" si="0"/>
        <v>2400_Hild</v>
      </c>
      <c r="B18" s="5" t="s">
        <v>29</v>
      </c>
      <c r="C18" s="11" t="s">
        <v>11</v>
      </c>
      <c r="D18" s="11">
        <v>2400</v>
      </c>
      <c r="E18" s="11" t="s">
        <v>30</v>
      </c>
      <c r="F18" s="11" t="s">
        <v>31</v>
      </c>
      <c r="G18" s="11" t="s">
        <v>32</v>
      </c>
      <c r="H18" s="12" t="s">
        <v>33</v>
      </c>
      <c r="I18" s="17" t="s">
        <v>721</v>
      </c>
      <c r="J18" s="17" t="s">
        <v>721</v>
      </c>
      <c r="K18" s="17" t="str">
        <f t="shared" si="1"/>
        <v>xx</v>
      </c>
    </row>
    <row r="19" spans="1:11" ht="25.5">
      <c r="A19" s="4" t="str">
        <f t="shared" si="0"/>
        <v>2500_Kolping</v>
      </c>
      <c r="B19" s="5" t="s">
        <v>252</v>
      </c>
      <c r="C19" s="11" t="s">
        <v>11</v>
      </c>
      <c r="D19" s="11">
        <v>2500</v>
      </c>
      <c r="E19" s="11" t="s">
        <v>253</v>
      </c>
      <c r="F19" s="11" t="s">
        <v>254</v>
      </c>
      <c r="G19" s="11" t="s">
        <v>255</v>
      </c>
      <c r="H19" s="12" t="s">
        <v>528</v>
      </c>
      <c r="I19" s="17" t="s">
        <v>721</v>
      </c>
      <c r="J19" s="17" t="s">
        <v>721</v>
      </c>
      <c r="K19" s="17" t="str">
        <f t="shared" si="1"/>
        <v>xx</v>
      </c>
    </row>
    <row r="20" spans="1:11" ht="38.25">
      <c r="A20" s="4" t="str">
        <f t="shared" si="0"/>
        <v>2600_Király</v>
      </c>
      <c r="B20" s="5" t="s">
        <v>686</v>
      </c>
      <c r="C20" s="11" t="s">
        <v>12</v>
      </c>
      <c r="D20" s="11">
        <v>2600</v>
      </c>
      <c r="E20" s="11" t="s">
        <v>687</v>
      </c>
      <c r="F20" s="11" t="s">
        <v>688</v>
      </c>
      <c r="G20" s="11" t="s">
        <v>689</v>
      </c>
      <c r="H20" s="12" t="s">
        <v>690</v>
      </c>
      <c r="I20" s="17" t="s">
        <v>721</v>
      </c>
      <c r="J20" s="17"/>
      <c r="K20" s="17" t="str">
        <f t="shared" si="1"/>
        <v>x</v>
      </c>
    </row>
    <row r="21" spans="1:11" ht="25.5">
      <c r="A21" s="4" t="str">
        <f t="shared" si="0"/>
        <v>2660_Mikszáth</v>
      </c>
      <c r="B21" s="5" t="s">
        <v>339</v>
      </c>
      <c r="C21" s="11" t="s">
        <v>10</v>
      </c>
      <c r="D21" s="11">
        <v>2660</v>
      </c>
      <c r="E21" s="11" t="s">
        <v>217</v>
      </c>
      <c r="F21" s="11" t="s">
        <v>340</v>
      </c>
      <c r="G21" s="11" t="s">
        <v>680</v>
      </c>
      <c r="H21" s="12" t="s">
        <v>681</v>
      </c>
      <c r="I21" s="17" t="s">
        <v>721</v>
      </c>
      <c r="J21" s="17"/>
      <c r="K21" s="17" t="str">
        <f t="shared" si="1"/>
        <v>x</v>
      </c>
    </row>
    <row r="22" spans="1:11" ht="38.25">
      <c r="A22" s="4" t="str">
        <f t="shared" si="0"/>
        <v>2660_Szondi</v>
      </c>
      <c r="B22" s="5" t="s">
        <v>216</v>
      </c>
      <c r="C22" s="11" t="s">
        <v>10</v>
      </c>
      <c r="D22" s="11">
        <v>2660</v>
      </c>
      <c r="E22" s="11" t="s">
        <v>217</v>
      </c>
      <c r="F22" s="11" t="s">
        <v>218</v>
      </c>
      <c r="G22" s="11" t="s">
        <v>219</v>
      </c>
      <c r="H22" s="12" t="s">
        <v>220</v>
      </c>
      <c r="I22" s="17" t="s">
        <v>721</v>
      </c>
      <c r="J22" s="17" t="s">
        <v>721</v>
      </c>
      <c r="K22" s="17" t="str">
        <f t="shared" si="1"/>
        <v>xx</v>
      </c>
    </row>
    <row r="23" spans="1:11" ht="25.5">
      <c r="A23" s="4" t="str">
        <f t="shared" si="0"/>
        <v>2700_Bem</v>
      </c>
      <c r="B23" s="5" t="s">
        <v>232</v>
      </c>
      <c r="C23" s="11" t="s">
        <v>12</v>
      </c>
      <c r="D23" s="11">
        <v>2700</v>
      </c>
      <c r="E23" s="11" t="s">
        <v>233</v>
      </c>
      <c r="F23" s="11" t="s">
        <v>234</v>
      </c>
      <c r="G23" s="11" t="s">
        <v>235</v>
      </c>
      <c r="H23" s="12" t="s">
        <v>236</v>
      </c>
      <c r="I23" s="17" t="s">
        <v>721</v>
      </c>
      <c r="J23" s="17" t="s">
        <v>721</v>
      </c>
      <c r="K23" s="17" t="str">
        <f t="shared" si="1"/>
        <v>xx</v>
      </c>
    </row>
    <row r="24" spans="1:11" ht="38.25">
      <c r="A24" s="4" t="str">
        <f t="shared" si="0"/>
        <v>2700_Unghváry</v>
      </c>
      <c r="B24" s="5" t="s">
        <v>723</v>
      </c>
      <c r="C24" s="11" t="s">
        <v>12</v>
      </c>
      <c r="D24" s="11">
        <v>2700</v>
      </c>
      <c r="E24" s="11" t="s">
        <v>233</v>
      </c>
      <c r="F24" s="11" t="s">
        <v>369</v>
      </c>
      <c r="G24" s="11" t="s">
        <v>370</v>
      </c>
      <c r="H24" s="12" t="s">
        <v>371</v>
      </c>
      <c r="I24" s="17" t="s">
        <v>721</v>
      </c>
      <c r="J24" s="17" t="s">
        <v>721</v>
      </c>
      <c r="K24" s="17" t="str">
        <f t="shared" si="1"/>
        <v>xx</v>
      </c>
    </row>
    <row r="25" spans="1:11" ht="38.25">
      <c r="A25" s="4" t="str">
        <f t="shared" si="0"/>
        <v>2750_Arany</v>
      </c>
      <c r="B25" s="5" t="s">
        <v>540</v>
      </c>
      <c r="C25" s="11" t="s">
        <v>12</v>
      </c>
      <c r="D25" s="11">
        <v>2750</v>
      </c>
      <c r="E25" s="11" t="s">
        <v>476</v>
      </c>
      <c r="F25" s="11" t="s">
        <v>541</v>
      </c>
      <c r="G25" s="11" t="s">
        <v>542</v>
      </c>
      <c r="H25" s="12" t="s">
        <v>543</v>
      </c>
      <c r="I25" s="17" t="s">
        <v>721</v>
      </c>
      <c r="J25" s="17"/>
      <c r="K25" s="17" t="str">
        <f t="shared" si="1"/>
        <v>x</v>
      </c>
    </row>
    <row r="26" spans="1:11" ht="38.25">
      <c r="A26" s="4" t="str">
        <f t="shared" si="0"/>
        <v>2750_Toldi</v>
      </c>
      <c r="B26" s="5" t="s">
        <v>475</v>
      </c>
      <c r="C26" s="11" t="s">
        <v>12</v>
      </c>
      <c r="D26" s="11">
        <v>2750</v>
      </c>
      <c r="E26" s="11" t="s">
        <v>476</v>
      </c>
      <c r="F26" s="11" t="s">
        <v>477</v>
      </c>
      <c r="G26" s="11" t="s">
        <v>478</v>
      </c>
      <c r="H26" s="12" t="s">
        <v>479</v>
      </c>
      <c r="I26" s="17" t="s">
        <v>721</v>
      </c>
      <c r="J26" s="17" t="s">
        <v>721</v>
      </c>
      <c r="K26" s="17" t="str">
        <f t="shared" si="1"/>
        <v>xx</v>
      </c>
    </row>
    <row r="27" spans="1:11" ht="38.25">
      <c r="A27" s="4" t="str">
        <f t="shared" si="0"/>
        <v>2800_Kandó</v>
      </c>
      <c r="B27" s="5" t="s">
        <v>582</v>
      </c>
      <c r="C27" s="11" t="s">
        <v>11</v>
      </c>
      <c r="D27" s="11">
        <v>2800</v>
      </c>
      <c r="E27" s="11" t="s">
        <v>91</v>
      </c>
      <c r="F27" s="11" t="s">
        <v>430</v>
      </c>
      <c r="G27" s="11" t="s">
        <v>583</v>
      </c>
      <c r="H27" s="12" t="s">
        <v>584</v>
      </c>
      <c r="I27" s="17" t="s">
        <v>721</v>
      </c>
      <c r="J27" s="17" t="s">
        <v>721</v>
      </c>
      <c r="K27" s="17" t="str">
        <f t="shared" si="1"/>
        <v>xx</v>
      </c>
    </row>
    <row r="28" spans="1:11" ht="38.25">
      <c r="A28" s="4" t="str">
        <f>CONCATENATE(D28,"_",LEFT(B28,SEARCH(" ",B28,1)-2))</f>
        <v>2800_Kereskedelmi</v>
      </c>
      <c r="B28" s="5" t="s">
        <v>87</v>
      </c>
      <c r="C28" s="11" t="s">
        <v>11</v>
      </c>
      <c r="D28" s="11">
        <v>2800</v>
      </c>
      <c r="E28" s="11" t="s">
        <v>91</v>
      </c>
      <c r="F28" s="11" t="s">
        <v>88</v>
      </c>
      <c r="G28" s="11" t="s">
        <v>89</v>
      </c>
      <c r="H28" s="12" t="s">
        <v>90</v>
      </c>
      <c r="I28" s="17" t="s">
        <v>721</v>
      </c>
      <c r="J28" s="17" t="s">
        <v>721</v>
      </c>
      <c r="K28" s="17" t="str">
        <f t="shared" si="1"/>
        <v>xx</v>
      </c>
    </row>
    <row r="29" spans="1:11" ht="63.75">
      <c r="A29" s="4" t="str">
        <f aca="true" t="shared" si="2" ref="A29:A35">CONCATENATE(D29,"_",LEFT(B29,SEARCH(" ",B29,1)-1))</f>
        <v>2800_Óvárosi</v>
      </c>
      <c r="B29" s="5" t="s">
        <v>724</v>
      </c>
      <c r="C29" s="11" t="s">
        <v>11</v>
      </c>
      <c r="D29" s="11">
        <v>2800</v>
      </c>
      <c r="E29" s="11" t="s">
        <v>91</v>
      </c>
      <c r="F29" s="11" t="s">
        <v>341</v>
      </c>
      <c r="G29" s="11" t="s">
        <v>656</v>
      </c>
      <c r="H29" s="12" t="s">
        <v>657</v>
      </c>
      <c r="I29" s="17" t="s">
        <v>721</v>
      </c>
      <c r="J29" s="17" t="s">
        <v>721</v>
      </c>
      <c r="K29" s="17" t="str">
        <f t="shared" si="1"/>
        <v>xx</v>
      </c>
    </row>
    <row r="30" spans="1:11" ht="25.5">
      <c r="A30" s="4" t="str">
        <f t="shared" si="2"/>
        <v>2890_Bláthy</v>
      </c>
      <c r="B30" s="5" t="s">
        <v>267</v>
      </c>
      <c r="C30" s="11" t="s">
        <v>11</v>
      </c>
      <c r="D30" s="11">
        <v>2890</v>
      </c>
      <c r="E30" s="11" t="s">
        <v>268</v>
      </c>
      <c r="F30" s="11" t="s">
        <v>269</v>
      </c>
      <c r="G30" s="11" t="s">
        <v>270</v>
      </c>
      <c r="H30" s="12" t="s">
        <v>271</v>
      </c>
      <c r="I30" s="17" t="s">
        <v>721</v>
      </c>
      <c r="J30" s="17"/>
      <c r="K30" s="17" t="str">
        <f t="shared" si="1"/>
        <v>x</v>
      </c>
    </row>
    <row r="31" spans="1:11" ht="25.5">
      <c r="A31" s="4" t="str">
        <f t="shared" si="2"/>
        <v>2900_Alapy</v>
      </c>
      <c r="B31" s="5" t="s">
        <v>472</v>
      </c>
      <c r="C31" s="11" t="s">
        <v>11</v>
      </c>
      <c r="D31" s="11">
        <v>2900</v>
      </c>
      <c r="E31" s="11" t="s">
        <v>47</v>
      </c>
      <c r="F31" s="11" t="s">
        <v>48</v>
      </c>
      <c r="G31" s="11" t="s">
        <v>559</v>
      </c>
      <c r="H31" s="12" t="s">
        <v>560</v>
      </c>
      <c r="I31" s="17" t="s">
        <v>721</v>
      </c>
      <c r="J31" s="17" t="s">
        <v>721</v>
      </c>
      <c r="K31" s="17" t="str">
        <f t="shared" si="1"/>
        <v>xx</v>
      </c>
    </row>
    <row r="32" spans="1:11" ht="25.5">
      <c r="A32" s="4" t="str">
        <f t="shared" si="2"/>
        <v>3024_Március</v>
      </c>
      <c r="B32" s="5" t="s">
        <v>643</v>
      </c>
      <c r="C32" s="11" t="s">
        <v>10</v>
      </c>
      <c r="D32" s="11">
        <v>3024</v>
      </c>
      <c r="E32" s="11" t="s">
        <v>644</v>
      </c>
      <c r="F32" s="11" t="s">
        <v>645</v>
      </c>
      <c r="G32" s="11" t="s">
        <v>646</v>
      </c>
      <c r="H32" s="12" t="s">
        <v>647</v>
      </c>
      <c r="I32" s="17"/>
      <c r="J32" s="17" t="s">
        <v>721</v>
      </c>
      <c r="K32" s="17" t="str">
        <f t="shared" si="1"/>
        <v>x</v>
      </c>
    </row>
    <row r="33" spans="1:11" ht="63.75">
      <c r="A33" s="4" t="str">
        <f t="shared" si="2"/>
        <v>3100_Táncsics</v>
      </c>
      <c r="B33" s="5" t="s">
        <v>150</v>
      </c>
      <c r="C33" s="11" t="s">
        <v>10</v>
      </c>
      <c r="D33" s="11">
        <v>3100</v>
      </c>
      <c r="E33" s="11" t="s">
        <v>151</v>
      </c>
      <c r="F33" s="11" t="s">
        <v>152</v>
      </c>
      <c r="G33" s="11" t="s">
        <v>153</v>
      </c>
      <c r="H33" s="12" t="s">
        <v>154</v>
      </c>
      <c r="I33" s="17" t="s">
        <v>721</v>
      </c>
      <c r="J33" s="17"/>
      <c r="K33" s="17" t="str">
        <f t="shared" si="1"/>
        <v>x</v>
      </c>
    </row>
    <row r="34" spans="1:11" ht="25.5">
      <c r="A34" s="4" t="str">
        <f t="shared" si="2"/>
        <v>3200_József</v>
      </c>
      <c r="B34" s="5" t="s">
        <v>328</v>
      </c>
      <c r="C34" s="11" t="s">
        <v>10</v>
      </c>
      <c r="D34" s="11">
        <v>3200</v>
      </c>
      <c r="E34" s="11" t="s">
        <v>329</v>
      </c>
      <c r="F34" s="11" t="s">
        <v>330</v>
      </c>
      <c r="G34" s="11" t="s">
        <v>585</v>
      </c>
      <c r="H34" s="12" t="s">
        <v>586</v>
      </c>
      <c r="I34" s="17"/>
      <c r="J34" s="17" t="s">
        <v>721</v>
      </c>
      <c r="K34" s="17" t="str">
        <f t="shared" si="1"/>
        <v>x</v>
      </c>
    </row>
    <row r="35" spans="1:11" ht="38.25">
      <c r="A35" s="4" t="str">
        <f t="shared" si="2"/>
        <v>3200_Károly</v>
      </c>
      <c r="B35" s="5" t="s">
        <v>454</v>
      </c>
      <c r="C35" s="11" t="s">
        <v>10</v>
      </c>
      <c r="D35" s="11">
        <v>3200</v>
      </c>
      <c r="E35" s="11" t="s">
        <v>329</v>
      </c>
      <c r="F35" s="11" t="s">
        <v>455</v>
      </c>
      <c r="G35" s="11" t="s">
        <v>456</v>
      </c>
      <c r="H35" s="12" t="s">
        <v>457</v>
      </c>
      <c r="I35" s="17" t="s">
        <v>721</v>
      </c>
      <c r="J35" s="17" t="s">
        <v>721</v>
      </c>
      <c r="K35" s="17" t="str">
        <f t="shared" si="1"/>
        <v>xx</v>
      </c>
    </row>
    <row r="36" spans="1:11" ht="38.25">
      <c r="A36" s="4" t="str">
        <f>CONCATENATE(D36,"_Nyomdaipari")</f>
        <v>3300_Nyomdaipari</v>
      </c>
      <c r="B36" s="5" t="s">
        <v>308</v>
      </c>
      <c r="C36" s="11" t="s">
        <v>10</v>
      </c>
      <c r="D36" s="11">
        <v>3300</v>
      </c>
      <c r="E36" s="11" t="s">
        <v>63</v>
      </c>
      <c r="F36" s="11" t="s">
        <v>309</v>
      </c>
      <c r="G36" s="11" t="s">
        <v>310</v>
      </c>
      <c r="H36" s="12" t="s">
        <v>311</v>
      </c>
      <c r="I36" s="17" t="s">
        <v>721</v>
      </c>
      <c r="J36" s="17" t="s">
        <v>721</v>
      </c>
      <c r="K36" s="17" t="str">
        <f t="shared" si="1"/>
        <v>xx</v>
      </c>
    </row>
    <row r="37" spans="1:11" ht="38.25">
      <c r="A37" s="4" t="str">
        <f>CONCATENATE(D37,"_",LEFT(B37,SEARCH(" ",B37,1)-1))</f>
        <v>3300_Kereskedelmi</v>
      </c>
      <c r="B37" s="5" t="s">
        <v>463</v>
      </c>
      <c r="C37" s="11" t="s">
        <v>10</v>
      </c>
      <c r="D37" s="11">
        <v>3300</v>
      </c>
      <c r="E37" s="11" t="s">
        <v>63</v>
      </c>
      <c r="F37" s="11" t="s">
        <v>289</v>
      </c>
      <c r="G37" s="11" t="s">
        <v>290</v>
      </c>
      <c r="H37" s="12" t="s">
        <v>291</v>
      </c>
      <c r="I37" s="17" t="s">
        <v>721</v>
      </c>
      <c r="J37" s="17" t="s">
        <v>721</v>
      </c>
      <c r="K37" s="17" t="str">
        <f t="shared" si="1"/>
        <v>xx</v>
      </c>
    </row>
    <row r="38" spans="1:11" ht="25.5">
      <c r="A38" s="4" t="str">
        <f>CONCATENATE(D38,"_",LEFT(B38,SEARCH(" ",B38,1)-1))</f>
        <v>3300_Kontawig</v>
      </c>
      <c r="B38" s="5" t="s">
        <v>62</v>
      </c>
      <c r="C38" s="11" t="s">
        <v>10</v>
      </c>
      <c r="D38" s="11">
        <v>3300</v>
      </c>
      <c r="E38" s="11" t="s">
        <v>63</v>
      </c>
      <c r="F38" s="11" t="s">
        <v>64</v>
      </c>
      <c r="G38" s="11" t="s">
        <v>691</v>
      </c>
      <c r="H38" s="12" t="s">
        <v>692</v>
      </c>
      <c r="I38" s="17" t="s">
        <v>721</v>
      </c>
      <c r="J38" s="17" t="s">
        <v>721</v>
      </c>
      <c r="K38" s="17" t="str">
        <f t="shared" si="1"/>
        <v>xx</v>
      </c>
    </row>
    <row r="39" spans="1:11" ht="25.5">
      <c r="A39" s="4" t="str">
        <f>CONCATENATE(D39,"_",LEFT(B39,SEARCH(" ",B39,1)-1))</f>
        <v>3360_Eötvös</v>
      </c>
      <c r="B39" s="5" t="s">
        <v>59</v>
      </c>
      <c r="C39" s="11" t="s">
        <v>10</v>
      </c>
      <c r="D39" s="11">
        <v>3360</v>
      </c>
      <c r="E39" s="11" t="s">
        <v>60</v>
      </c>
      <c r="F39" s="11" t="s">
        <v>61</v>
      </c>
      <c r="G39" s="11" t="s">
        <v>561</v>
      </c>
      <c r="H39" s="12" t="s">
        <v>562</v>
      </c>
      <c r="I39" s="17" t="s">
        <v>721</v>
      </c>
      <c r="J39" s="17" t="s">
        <v>721</v>
      </c>
      <c r="K39" s="17" t="str">
        <f t="shared" si="1"/>
        <v>xx</v>
      </c>
    </row>
    <row r="40" spans="1:11" ht="25.5">
      <c r="A40" s="4" t="str">
        <f>CONCATENATE(D40,"_",LEFT(B40,SEARCH(" ",B40,1)-1))</f>
        <v>3400_Széchenyi</v>
      </c>
      <c r="B40" s="5" t="s">
        <v>172</v>
      </c>
      <c r="C40" s="11" t="s">
        <v>10</v>
      </c>
      <c r="D40" s="11">
        <v>3400</v>
      </c>
      <c r="E40" s="11" t="s">
        <v>517</v>
      </c>
      <c r="F40" s="11" t="s">
        <v>518</v>
      </c>
      <c r="G40" s="11" t="s">
        <v>519</v>
      </c>
      <c r="H40" s="12" t="s">
        <v>520</v>
      </c>
      <c r="I40" s="17"/>
      <c r="J40" s="17" t="s">
        <v>721</v>
      </c>
      <c r="K40" s="17" t="str">
        <f t="shared" si="1"/>
        <v>x</v>
      </c>
    </row>
    <row r="41" spans="1:11" ht="38.25">
      <c r="A41" s="4" t="str">
        <f>CONCATENATE(D41,"_",LEFT(B41,SEARCH(" ",B41,1)-1))</f>
        <v>3532_Szentpáli</v>
      </c>
      <c r="B41" s="5" t="s">
        <v>84</v>
      </c>
      <c r="C41" s="11" t="s">
        <v>10</v>
      </c>
      <c r="D41" s="11">
        <v>3532</v>
      </c>
      <c r="E41" s="11" t="s">
        <v>85</v>
      </c>
      <c r="F41" s="11" t="s">
        <v>86</v>
      </c>
      <c r="G41" s="11" t="s">
        <v>594</v>
      </c>
      <c r="H41" s="12" t="s">
        <v>595</v>
      </c>
      <c r="I41" s="17" t="s">
        <v>721</v>
      </c>
      <c r="J41" s="17" t="s">
        <v>721</v>
      </c>
      <c r="K41" s="17" t="str">
        <f t="shared" si="1"/>
        <v>xx</v>
      </c>
    </row>
    <row r="42" spans="1:11" ht="25.5">
      <c r="A42" s="4" t="str">
        <f aca="true" t="shared" si="3" ref="A42:A57">CONCATENATE(D42,"_",LEFT(B42,SEARCH(" ",B42,1)-1))</f>
        <v>3534_Eötvös</v>
      </c>
      <c r="B42" s="5" t="s">
        <v>168</v>
      </c>
      <c r="C42" s="11" t="s">
        <v>10</v>
      </c>
      <c r="D42" s="11">
        <v>3534</v>
      </c>
      <c r="E42" s="11" t="s">
        <v>85</v>
      </c>
      <c r="F42" s="11" t="s">
        <v>169</v>
      </c>
      <c r="G42" s="11" t="s">
        <v>170</v>
      </c>
      <c r="H42" s="12" t="s">
        <v>171</v>
      </c>
      <c r="I42" s="17" t="s">
        <v>721</v>
      </c>
      <c r="J42" s="17"/>
      <c r="K42" s="17" t="str">
        <f t="shared" si="1"/>
        <v>x</v>
      </c>
    </row>
    <row r="43" spans="1:11" ht="25.5">
      <c r="A43" s="4" t="str">
        <f t="shared" si="3"/>
        <v>3700_Deák</v>
      </c>
      <c r="B43" s="5" t="s">
        <v>494</v>
      </c>
      <c r="C43" s="11" t="s">
        <v>10</v>
      </c>
      <c r="D43" s="11">
        <v>3700</v>
      </c>
      <c r="E43" s="11" t="s">
        <v>156</v>
      </c>
      <c r="F43" s="11" t="s">
        <v>495</v>
      </c>
      <c r="G43" s="11" t="s">
        <v>496</v>
      </c>
      <c r="H43" s="12" t="s">
        <v>497</v>
      </c>
      <c r="I43" s="17" t="s">
        <v>721</v>
      </c>
      <c r="J43" s="17" t="s">
        <v>721</v>
      </c>
      <c r="K43" s="17" t="str">
        <f t="shared" si="1"/>
        <v>xx</v>
      </c>
    </row>
    <row r="44" spans="1:11" ht="51">
      <c r="A44" s="4" t="str">
        <f t="shared" si="3"/>
        <v>3702_Surányi</v>
      </c>
      <c r="B44" s="11" t="s">
        <v>155</v>
      </c>
      <c r="C44" s="11" t="s">
        <v>10</v>
      </c>
      <c r="D44" s="11">
        <v>3702</v>
      </c>
      <c r="E44" s="11" t="s">
        <v>156</v>
      </c>
      <c r="F44" s="11" t="s">
        <v>157</v>
      </c>
      <c r="G44" s="11" t="s">
        <v>158</v>
      </c>
      <c r="H44" s="13" t="s">
        <v>159</v>
      </c>
      <c r="I44" s="17" t="s">
        <v>721</v>
      </c>
      <c r="J44" s="17" t="s">
        <v>721</v>
      </c>
      <c r="K44" s="17" t="str">
        <f t="shared" si="1"/>
        <v>xx</v>
      </c>
    </row>
    <row r="45" spans="1:11" ht="25.5">
      <c r="A45" s="4" t="str">
        <f t="shared" si="3"/>
        <v>3910_Kereskedelmi</v>
      </c>
      <c r="B45" s="5" t="s">
        <v>208</v>
      </c>
      <c r="C45" s="11" t="s">
        <v>10</v>
      </c>
      <c r="D45" s="11">
        <v>3910</v>
      </c>
      <c r="E45" s="11" t="s">
        <v>201</v>
      </c>
      <c r="F45" s="11" t="s">
        <v>209</v>
      </c>
      <c r="G45" s="11" t="s">
        <v>210</v>
      </c>
      <c r="H45" s="12" t="s">
        <v>211</v>
      </c>
      <c r="I45" s="17"/>
      <c r="J45" s="17"/>
      <c r="K45" s="17">
        <f t="shared" si="1"/>
      </c>
    </row>
    <row r="46" spans="1:11" ht="38.25">
      <c r="A46" s="4" t="str">
        <f t="shared" si="3"/>
        <v>3910_Szerencsi</v>
      </c>
      <c r="B46" s="5" t="s">
        <v>573</v>
      </c>
      <c r="C46" s="11" t="s">
        <v>10</v>
      </c>
      <c r="D46" s="11">
        <v>3910</v>
      </c>
      <c r="E46" s="11" t="s">
        <v>201</v>
      </c>
      <c r="F46" s="11" t="s">
        <v>202</v>
      </c>
      <c r="G46" s="11" t="s">
        <v>203</v>
      </c>
      <c r="H46" s="12" t="s">
        <v>539</v>
      </c>
      <c r="I46" s="17" t="s">
        <v>721</v>
      </c>
      <c r="J46" s="17" t="s">
        <v>721</v>
      </c>
      <c r="K46" s="17" t="str">
        <f t="shared" si="1"/>
        <v>xx</v>
      </c>
    </row>
    <row r="47" spans="1:11" ht="25.5">
      <c r="A47" s="4" t="str">
        <f t="shared" si="3"/>
        <v>3950_Vay</v>
      </c>
      <c r="B47" s="5" t="s">
        <v>26</v>
      </c>
      <c r="C47" s="11" t="s">
        <v>10</v>
      </c>
      <c r="D47" s="11">
        <v>3950</v>
      </c>
      <c r="E47" s="11" t="s">
        <v>27</v>
      </c>
      <c r="F47" s="11" t="s">
        <v>726</v>
      </c>
      <c r="G47" s="11" t="s">
        <v>635</v>
      </c>
      <c r="H47" s="12" t="s">
        <v>28</v>
      </c>
      <c r="I47" s="17" t="s">
        <v>721</v>
      </c>
      <c r="J47" s="17" t="s">
        <v>721</v>
      </c>
      <c r="K47" s="17" t="str">
        <f t="shared" si="1"/>
        <v>xx</v>
      </c>
    </row>
    <row r="48" spans="1:11" ht="25.5">
      <c r="A48" s="4" t="str">
        <f t="shared" si="3"/>
        <v>4024_Irinyi</v>
      </c>
      <c r="B48" s="5" t="s">
        <v>464</v>
      </c>
      <c r="C48" s="11" t="s">
        <v>9</v>
      </c>
      <c r="D48" s="11">
        <v>4024</v>
      </c>
      <c r="E48" s="11" t="s">
        <v>55</v>
      </c>
      <c r="F48" s="11" t="s">
        <v>109</v>
      </c>
      <c r="G48" s="11" t="s">
        <v>110</v>
      </c>
      <c r="H48" s="12" t="s">
        <v>111</v>
      </c>
      <c r="I48" s="17" t="s">
        <v>721</v>
      </c>
      <c r="J48" s="17" t="s">
        <v>721</v>
      </c>
      <c r="K48" s="17" t="str">
        <f t="shared" si="1"/>
        <v>xx</v>
      </c>
    </row>
    <row r="49" spans="1:11" ht="25.5">
      <c r="A49" s="4" t="str">
        <f t="shared" si="3"/>
        <v>4027_Diószegi</v>
      </c>
      <c r="B49" s="5" t="s">
        <v>465</v>
      </c>
      <c r="C49" s="11" t="s">
        <v>9</v>
      </c>
      <c r="D49" s="11">
        <v>4027</v>
      </c>
      <c r="E49" s="11" t="s">
        <v>55</v>
      </c>
      <c r="F49" s="11" t="s">
        <v>287</v>
      </c>
      <c r="G49" s="11" t="s">
        <v>288</v>
      </c>
      <c r="H49" s="12" t="s">
        <v>563</v>
      </c>
      <c r="I49" s="17"/>
      <c r="J49" s="17"/>
      <c r="K49" s="17">
        <f t="shared" si="1"/>
      </c>
    </row>
    <row r="50" spans="1:11" ht="25.5">
      <c r="A50" s="4" t="str">
        <f t="shared" si="3"/>
        <v>4027_Könnyűipari</v>
      </c>
      <c r="B50" s="5" t="s">
        <v>732</v>
      </c>
      <c r="C50" s="11" t="s">
        <v>9</v>
      </c>
      <c r="D50" s="11">
        <v>4027</v>
      </c>
      <c r="E50" s="11" t="s">
        <v>55</v>
      </c>
      <c r="F50" s="11" t="s">
        <v>733</v>
      </c>
      <c r="G50" s="11" t="s">
        <v>734</v>
      </c>
      <c r="H50" s="12" t="s">
        <v>735</v>
      </c>
      <c r="I50" s="17"/>
      <c r="J50" s="17" t="s">
        <v>721</v>
      </c>
      <c r="K50" s="17" t="str">
        <f t="shared" si="1"/>
        <v>x</v>
      </c>
    </row>
    <row r="51" spans="1:11" ht="25.5">
      <c r="A51" s="4" t="str">
        <f t="shared" si="3"/>
        <v>4027_Kereskedelmi</v>
      </c>
      <c r="B51" s="5" t="s">
        <v>435</v>
      </c>
      <c r="C51" s="11" t="s">
        <v>9</v>
      </c>
      <c r="D51" s="11">
        <v>4027</v>
      </c>
      <c r="E51" s="11" t="s">
        <v>55</v>
      </c>
      <c r="F51" s="11" t="s">
        <v>436</v>
      </c>
      <c r="G51" s="11" t="s">
        <v>437</v>
      </c>
      <c r="H51" s="12" t="s">
        <v>438</v>
      </c>
      <c r="I51" s="17" t="s">
        <v>721</v>
      </c>
      <c r="J51" s="17" t="s">
        <v>721</v>
      </c>
      <c r="K51" s="17" t="str">
        <f t="shared" si="1"/>
        <v>xx</v>
      </c>
    </row>
    <row r="52" spans="1:11" ht="25.5">
      <c r="A52" s="4" t="str">
        <f t="shared" si="3"/>
        <v>4028_Povolny</v>
      </c>
      <c r="B52" s="5" t="s">
        <v>65</v>
      </c>
      <c r="C52" s="11" t="s">
        <v>9</v>
      </c>
      <c r="D52" s="11">
        <v>4028</v>
      </c>
      <c r="E52" s="11" t="s">
        <v>55</v>
      </c>
      <c r="F52" s="11" t="s">
        <v>66</v>
      </c>
      <c r="G52" s="11" t="s">
        <v>67</v>
      </c>
      <c r="H52" s="12" t="s">
        <v>68</v>
      </c>
      <c r="I52" s="17"/>
      <c r="J52" s="17"/>
      <c r="K52" s="17">
        <f t="shared" si="1"/>
      </c>
    </row>
    <row r="53" spans="1:11" ht="25.5">
      <c r="A53" s="4" t="str">
        <f t="shared" si="3"/>
        <v>4031_Tessedik</v>
      </c>
      <c r="B53" s="5" t="s">
        <v>54</v>
      </c>
      <c r="C53" s="11" t="s">
        <v>9</v>
      </c>
      <c r="D53" s="11">
        <v>4031</v>
      </c>
      <c r="E53" s="11" t="s">
        <v>55</v>
      </c>
      <c r="F53" s="11" t="s">
        <v>56</v>
      </c>
      <c r="G53" s="11" t="s">
        <v>57</v>
      </c>
      <c r="H53" s="12" t="s">
        <v>58</v>
      </c>
      <c r="I53" s="17" t="s">
        <v>721</v>
      </c>
      <c r="J53" s="17" t="s">
        <v>721</v>
      </c>
      <c r="K53" s="17" t="str">
        <f t="shared" si="1"/>
        <v>xx</v>
      </c>
    </row>
    <row r="54" spans="1:11" ht="25.5">
      <c r="A54" s="4" t="str">
        <f t="shared" si="3"/>
        <v>4032_Beregszászi</v>
      </c>
      <c r="B54" s="5" t="s">
        <v>632</v>
      </c>
      <c r="C54" s="11" t="s">
        <v>9</v>
      </c>
      <c r="D54" s="11">
        <v>4032</v>
      </c>
      <c r="E54" s="11" t="s">
        <v>55</v>
      </c>
      <c r="F54" s="11" t="s">
        <v>633</v>
      </c>
      <c r="G54" s="11" t="s">
        <v>634</v>
      </c>
      <c r="H54" s="12" t="s">
        <v>703</v>
      </c>
      <c r="I54" s="17"/>
      <c r="J54" s="17" t="s">
        <v>721</v>
      </c>
      <c r="K54" s="17" t="str">
        <f t="shared" si="1"/>
        <v>x</v>
      </c>
    </row>
    <row r="55" spans="1:11" ht="51">
      <c r="A55" s="4" t="str">
        <f t="shared" si="3"/>
        <v>4080_Kőrösi</v>
      </c>
      <c r="B55" s="5" t="s">
        <v>272</v>
      </c>
      <c r="C55" s="11" t="s">
        <v>9</v>
      </c>
      <c r="D55" s="11">
        <v>4080</v>
      </c>
      <c r="E55" s="11" t="s">
        <v>273</v>
      </c>
      <c r="F55" s="11" t="s">
        <v>274</v>
      </c>
      <c r="G55" s="11" t="s">
        <v>673</v>
      </c>
      <c r="H55" s="12" t="s">
        <v>275</v>
      </c>
      <c r="I55" s="17" t="s">
        <v>721</v>
      </c>
      <c r="J55" s="17" t="s">
        <v>721</v>
      </c>
      <c r="K55" s="17" t="str">
        <f t="shared" si="1"/>
        <v>xx</v>
      </c>
    </row>
    <row r="56" spans="1:11" ht="25.5">
      <c r="A56" s="4" t="str">
        <f t="shared" si="3"/>
        <v>4090_József</v>
      </c>
      <c r="B56" s="5" t="s">
        <v>34</v>
      </c>
      <c r="C56" s="11" t="s">
        <v>9</v>
      </c>
      <c r="D56" s="11">
        <v>4090</v>
      </c>
      <c r="E56" s="11" t="s">
        <v>35</v>
      </c>
      <c r="F56" s="11" t="s">
        <v>36</v>
      </c>
      <c r="G56" s="11" t="s">
        <v>636</v>
      </c>
      <c r="H56" s="12" t="s">
        <v>637</v>
      </c>
      <c r="I56" s="17"/>
      <c r="J56" s="17"/>
      <c r="K56" s="17">
        <f t="shared" si="1"/>
      </c>
    </row>
    <row r="57" spans="1:11" ht="63.75">
      <c r="A57" s="4" t="str">
        <f t="shared" si="3"/>
        <v>4100_Bessenyei</v>
      </c>
      <c r="B57" s="5" t="s">
        <v>616</v>
      </c>
      <c r="C57" s="11" t="s">
        <v>9</v>
      </c>
      <c r="D57" s="11">
        <v>4100</v>
      </c>
      <c r="E57" s="11" t="s">
        <v>165</v>
      </c>
      <c r="F57" s="11" t="s">
        <v>166</v>
      </c>
      <c r="G57" s="11" t="s">
        <v>617</v>
      </c>
      <c r="H57" s="12" t="s">
        <v>167</v>
      </c>
      <c r="I57" s="17" t="s">
        <v>721</v>
      </c>
      <c r="J57" s="17" t="s">
        <v>721</v>
      </c>
      <c r="K57" s="17" t="str">
        <f t="shared" si="1"/>
        <v>xx</v>
      </c>
    </row>
    <row r="58" spans="1:11" ht="25.5">
      <c r="A58" s="4" t="str">
        <f aca="true" t="shared" si="4" ref="A58:A65">CONCATENATE(D58,"_",LEFT(B58,SEARCH(" ",B58,1)-1))</f>
        <v>4150_Karacs</v>
      </c>
      <c r="B58" s="5" t="s">
        <v>622</v>
      </c>
      <c r="C58" s="11" t="s">
        <v>9</v>
      </c>
      <c r="D58" s="11">
        <v>4150</v>
      </c>
      <c r="E58" s="11" t="s">
        <v>623</v>
      </c>
      <c r="F58" s="11" t="s">
        <v>624</v>
      </c>
      <c r="G58" s="11" t="s">
        <v>625</v>
      </c>
      <c r="H58" s="12" t="s">
        <v>626</v>
      </c>
      <c r="I58" s="17" t="s">
        <v>721</v>
      </c>
      <c r="J58" s="17" t="s">
        <v>721</v>
      </c>
      <c r="K58" s="17" t="str">
        <f t="shared" si="1"/>
        <v>xx</v>
      </c>
    </row>
    <row r="59" spans="1:11" ht="25.5">
      <c r="A59" s="4" t="str">
        <f t="shared" si="4"/>
        <v>4200_Bocskai</v>
      </c>
      <c r="B59" s="5" t="s">
        <v>120</v>
      </c>
      <c r="C59" s="11" t="s">
        <v>9</v>
      </c>
      <c r="D59" s="11">
        <v>4200</v>
      </c>
      <c r="E59" s="11" t="s">
        <v>121</v>
      </c>
      <c r="F59" s="11" t="s">
        <v>122</v>
      </c>
      <c r="G59" s="11" t="s">
        <v>123</v>
      </c>
      <c r="H59" s="12" t="s">
        <v>124</v>
      </c>
      <c r="I59" s="17" t="s">
        <v>721</v>
      </c>
      <c r="J59" s="17" t="s">
        <v>721</v>
      </c>
      <c r="K59" s="17" t="str">
        <f t="shared" si="1"/>
        <v>xx</v>
      </c>
    </row>
    <row r="60" spans="1:11" ht="25.5">
      <c r="A60" s="4" t="str">
        <f t="shared" si="4"/>
        <v>4220_Veress</v>
      </c>
      <c r="B60" s="5" t="s">
        <v>404</v>
      </c>
      <c r="C60" s="11" t="s">
        <v>9</v>
      </c>
      <c r="D60" s="11">
        <v>4220</v>
      </c>
      <c r="E60" s="11" t="s">
        <v>405</v>
      </c>
      <c r="F60" s="11" t="s">
        <v>406</v>
      </c>
      <c r="G60" s="11" t="s">
        <v>407</v>
      </c>
      <c r="H60" s="12" t="s">
        <v>408</v>
      </c>
      <c r="I60" s="17" t="s">
        <v>721</v>
      </c>
      <c r="J60" s="17" t="s">
        <v>721</v>
      </c>
      <c r="K60" s="17" t="str">
        <f t="shared" si="1"/>
        <v>xx</v>
      </c>
    </row>
    <row r="61" spans="1:11" ht="25.5">
      <c r="A61" s="4" t="str">
        <f t="shared" si="4"/>
        <v>4400_Bencs</v>
      </c>
      <c r="B61" s="5" t="s">
        <v>480</v>
      </c>
      <c r="C61" s="11" t="s">
        <v>9</v>
      </c>
      <c r="D61" s="11">
        <v>4400</v>
      </c>
      <c r="E61" s="11" t="s">
        <v>396</v>
      </c>
      <c r="F61" s="11" t="s">
        <v>481</v>
      </c>
      <c r="G61" s="11" t="s">
        <v>482</v>
      </c>
      <c r="H61" s="12" t="s">
        <v>483</v>
      </c>
      <c r="I61" s="17" t="s">
        <v>721</v>
      </c>
      <c r="J61" s="17" t="s">
        <v>721</v>
      </c>
      <c r="K61" s="17" t="str">
        <f t="shared" si="1"/>
        <v>xx</v>
      </c>
    </row>
    <row r="62" spans="1:11" ht="25.5">
      <c r="A62" s="4" t="str">
        <f t="shared" si="4"/>
        <v>4400_Inczédy</v>
      </c>
      <c r="B62" s="5" t="s">
        <v>699</v>
      </c>
      <c r="C62" s="11" t="s">
        <v>9</v>
      </c>
      <c r="D62" s="11">
        <v>4400</v>
      </c>
      <c r="E62" s="11" t="s">
        <v>396</v>
      </c>
      <c r="F62" s="11" t="s">
        <v>700</v>
      </c>
      <c r="G62" s="11" t="s">
        <v>701</v>
      </c>
      <c r="H62" s="12" t="s">
        <v>702</v>
      </c>
      <c r="I62" s="17" t="s">
        <v>721</v>
      </c>
      <c r="J62" s="17" t="s">
        <v>721</v>
      </c>
      <c r="K62" s="17" t="str">
        <f t="shared" si="1"/>
        <v>xx</v>
      </c>
    </row>
    <row r="63" spans="1:11" ht="51">
      <c r="A63" s="4" t="str">
        <f t="shared" si="4"/>
        <v>4400_Sipkay</v>
      </c>
      <c r="B63" s="5" t="s">
        <v>431</v>
      </c>
      <c r="C63" s="11" t="s">
        <v>9</v>
      </c>
      <c r="D63" s="11">
        <v>4400</v>
      </c>
      <c r="E63" s="11" t="s">
        <v>396</v>
      </c>
      <c r="F63" s="11" t="s">
        <v>432</v>
      </c>
      <c r="G63" s="11" t="s">
        <v>433</v>
      </c>
      <c r="H63" s="12" t="s">
        <v>434</v>
      </c>
      <c r="I63" s="17" t="s">
        <v>721</v>
      </c>
      <c r="J63" s="17" t="s">
        <v>721</v>
      </c>
      <c r="K63" s="17" t="str">
        <f t="shared" si="1"/>
        <v>xx</v>
      </c>
    </row>
    <row r="64" spans="1:11" ht="25.5">
      <c r="A64" s="4" t="str">
        <f t="shared" si="4"/>
        <v>4400_Westsik</v>
      </c>
      <c r="B64" s="5" t="s">
        <v>395</v>
      </c>
      <c r="C64" s="11" t="s">
        <v>9</v>
      </c>
      <c r="D64" s="11">
        <v>4400</v>
      </c>
      <c r="E64" s="11" t="s">
        <v>396</v>
      </c>
      <c r="F64" s="11" t="s">
        <v>397</v>
      </c>
      <c r="G64" s="11" t="s">
        <v>398</v>
      </c>
      <c r="H64" s="12" t="s">
        <v>399</v>
      </c>
      <c r="I64" s="17" t="s">
        <v>721</v>
      </c>
      <c r="J64" s="17" t="s">
        <v>721</v>
      </c>
      <c r="K64" s="17" t="str">
        <f t="shared" si="1"/>
        <v>xx</v>
      </c>
    </row>
    <row r="65" spans="1:11" ht="25.5">
      <c r="A65" s="4" t="str">
        <f t="shared" si="4"/>
        <v>4545_Telegdi</v>
      </c>
      <c r="B65" s="5" t="s">
        <v>596</v>
      </c>
      <c r="C65" s="11" t="s">
        <v>9</v>
      </c>
      <c r="D65" s="11">
        <v>4545</v>
      </c>
      <c r="E65" s="11" t="s">
        <v>597</v>
      </c>
      <c r="F65" s="11" t="s">
        <v>598</v>
      </c>
      <c r="G65" s="11" t="s">
        <v>599</v>
      </c>
      <c r="H65" s="12" t="s">
        <v>600</v>
      </c>
      <c r="I65" s="17" t="s">
        <v>721</v>
      </c>
      <c r="J65" s="17" t="s">
        <v>721</v>
      </c>
      <c r="K65" s="17" t="str">
        <f t="shared" si="1"/>
        <v>xx</v>
      </c>
    </row>
    <row r="66" spans="1:11" ht="25.5">
      <c r="A66" s="4" t="str">
        <f>CONCATENATE(D66,"_","Rákóczi")</f>
        <v>4600_Rákóczi</v>
      </c>
      <c r="B66" s="5" t="s">
        <v>160</v>
      </c>
      <c r="C66" s="11" t="s">
        <v>9</v>
      </c>
      <c r="D66" s="11">
        <v>4600</v>
      </c>
      <c r="E66" s="11" t="s">
        <v>161</v>
      </c>
      <c r="F66" s="11" t="s">
        <v>162</v>
      </c>
      <c r="G66" s="11" t="s">
        <v>163</v>
      </c>
      <c r="H66" s="12" t="s">
        <v>164</v>
      </c>
      <c r="I66" s="17" t="s">
        <v>721</v>
      </c>
      <c r="J66" s="17" t="s">
        <v>721</v>
      </c>
      <c r="K66" s="17" t="str">
        <f t="shared" si="1"/>
        <v>xx</v>
      </c>
    </row>
    <row r="67" spans="1:11" ht="25.5">
      <c r="A67" s="4" t="str">
        <f>CONCATENATE(D67,"_",LEFT(B67,SEARCH(" ",B67,1)-1))</f>
        <v>4700_Szakképző</v>
      </c>
      <c r="B67" s="5" t="s">
        <v>78</v>
      </c>
      <c r="C67" s="11" t="s">
        <v>9</v>
      </c>
      <c r="D67" s="11">
        <v>4700</v>
      </c>
      <c r="E67" s="11" t="s">
        <v>304</v>
      </c>
      <c r="F67" s="11" t="s">
        <v>305</v>
      </c>
      <c r="G67" s="11" t="s">
        <v>306</v>
      </c>
      <c r="H67" s="12" t="s">
        <v>307</v>
      </c>
      <c r="I67" s="17"/>
      <c r="J67" s="17" t="s">
        <v>721</v>
      </c>
      <c r="K67" s="17" t="str">
        <f t="shared" si="1"/>
        <v>x</v>
      </c>
    </row>
    <row r="68" spans="1:11" ht="25.5">
      <c r="A68" s="4" t="str">
        <f>CONCATENATE(D68,"_",LEFT(B68,SEARCH(" ",B68,1)-1))</f>
        <v>4800_Lónyay</v>
      </c>
      <c r="B68" s="5" t="s">
        <v>323</v>
      </c>
      <c r="C68" s="11" t="s">
        <v>9</v>
      </c>
      <c r="D68" s="11">
        <v>4800</v>
      </c>
      <c r="E68" s="11" t="s">
        <v>324</v>
      </c>
      <c r="F68" s="11" t="s">
        <v>325</v>
      </c>
      <c r="G68" s="11" t="s">
        <v>326</v>
      </c>
      <c r="H68" s="12" t="s">
        <v>327</v>
      </c>
      <c r="I68" s="17" t="s">
        <v>721</v>
      </c>
      <c r="J68" s="17" t="s">
        <v>721</v>
      </c>
      <c r="K68" s="17" t="str">
        <f t="shared" si="1"/>
        <v>xx</v>
      </c>
    </row>
    <row r="69" spans="1:11" ht="25.5">
      <c r="A69" s="4" t="str">
        <f>CONCATENATE(D69,"_",LEFT(B69,SEARCH(" ",B69,1)-1))</f>
        <v>5000_Sipos</v>
      </c>
      <c r="B69" s="5" t="s">
        <v>558</v>
      </c>
      <c r="C69" s="11" t="s">
        <v>9</v>
      </c>
      <c r="D69" s="11">
        <v>5000</v>
      </c>
      <c r="E69" s="11" t="s">
        <v>177</v>
      </c>
      <c r="F69" s="11" t="s">
        <v>358</v>
      </c>
      <c r="G69" s="11" t="s">
        <v>359</v>
      </c>
      <c r="H69" s="12" t="s">
        <v>360</v>
      </c>
      <c r="I69" s="17" t="s">
        <v>721</v>
      </c>
      <c r="J69" s="17" t="s">
        <v>721</v>
      </c>
      <c r="K69" s="17" t="str">
        <f aca="true" t="shared" si="5" ref="K69:K132">CONCATENATE(I69,J69)</f>
        <v>xx</v>
      </c>
    </row>
    <row r="70" spans="1:11" ht="38.25">
      <c r="A70" s="4" t="str">
        <f>CONCATENATE(D70,"_","Építészeti")</f>
        <v>5000_Építészeti</v>
      </c>
      <c r="B70" s="5" t="s">
        <v>361</v>
      </c>
      <c r="C70" s="11" t="s">
        <v>9</v>
      </c>
      <c r="D70" s="11">
        <v>5000</v>
      </c>
      <c r="E70" s="11" t="s">
        <v>177</v>
      </c>
      <c r="F70" s="11" t="s">
        <v>207</v>
      </c>
      <c r="G70" s="11" t="s">
        <v>362</v>
      </c>
      <c r="H70" s="12" t="s">
        <v>363</v>
      </c>
      <c r="I70" s="17" t="s">
        <v>721</v>
      </c>
      <c r="J70" s="17" t="s">
        <v>721</v>
      </c>
      <c r="K70" s="17" t="str">
        <f t="shared" si="5"/>
        <v>xx</v>
      </c>
    </row>
    <row r="71" spans="1:11" ht="38.25">
      <c r="A71" s="4" t="str">
        <f>CONCATENATE(D71,"_","Kereskedelmi")</f>
        <v>5000_Kereskedelmi</v>
      </c>
      <c r="B71" s="5" t="s">
        <v>224</v>
      </c>
      <c r="C71" s="11" t="s">
        <v>9</v>
      </c>
      <c r="D71" s="11">
        <v>5000</v>
      </c>
      <c r="E71" s="11" t="s">
        <v>177</v>
      </c>
      <c r="F71" s="11" t="s">
        <v>225</v>
      </c>
      <c r="G71" s="11" t="s">
        <v>226</v>
      </c>
      <c r="H71" s="12" t="s">
        <v>227</v>
      </c>
      <c r="I71" s="17" t="s">
        <v>721</v>
      </c>
      <c r="J71" s="17" t="s">
        <v>721</v>
      </c>
      <c r="K71" s="17" t="str">
        <f t="shared" si="5"/>
        <v>xx</v>
      </c>
    </row>
    <row r="72" spans="1:11" ht="38.25">
      <c r="A72" s="4" t="str">
        <f>CONCATENATE(D72,"_","Ruhaipari")</f>
        <v>5000_Ruhaipari</v>
      </c>
      <c r="B72" s="5" t="s">
        <v>390</v>
      </c>
      <c r="C72" s="11" t="s">
        <v>9</v>
      </c>
      <c r="D72" s="11">
        <v>5000</v>
      </c>
      <c r="E72" s="11" t="s">
        <v>177</v>
      </c>
      <c r="F72" s="11" t="s">
        <v>178</v>
      </c>
      <c r="G72" s="11" t="s">
        <v>179</v>
      </c>
      <c r="H72" s="12" t="s">
        <v>180</v>
      </c>
      <c r="I72" s="17" t="s">
        <v>721</v>
      </c>
      <c r="J72" s="17" t="s">
        <v>721</v>
      </c>
      <c r="K72" s="17" t="str">
        <f t="shared" si="5"/>
        <v>xx</v>
      </c>
    </row>
    <row r="73" spans="1:11" ht="38.25">
      <c r="A73" s="4" t="str">
        <f aca="true" t="shared" si="6" ref="A73:A96">CONCATENATE(D73,"_",LEFT(B73,SEARCH(" ",B73,1)-1))</f>
        <v>5100_Klapka</v>
      </c>
      <c r="B73" s="5" t="s">
        <v>125</v>
      </c>
      <c r="C73" s="11" t="s">
        <v>9</v>
      </c>
      <c r="D73" s="11">
        <v>5100</v>
      </c>
      <c r="E73" s="11" t="s">
        <v>126</v>
      </c>
      <c r="F73" s="11" t="s">
        <v>127</v>
      </c>
      <c r="G73" s="11" t="s">
        <v>128</v>
      </c>
      <c r="H73" s="12" t="s">
        <v>564</v>
      </c>
      <c r="I73" s="17" t="s">
        <v>721</v>
      </c>
      <c r="J73" s="17" t="s">
        <v>721</v>
      </c>
      <c r="K73" s="17" t="str">
        <f t="shared" si="5"/>
        <v>xx</v>
      </c>
    </row>
    <row r="74" spans="1:11" ht="25.5">
      <c r="A74" s="4" t="str">
        <f t="shared" si="6"/>
        <v>5300_Varró</v>
      </c>
      <c r="B74" s="5" t="s">
        <v>485</v>
      </c>
      <c r="C74" s="11" t="s">
        <v>9</v>
      </c>
      <c r="D74" s="11">
        <v>5300</v>
      </c>
      <c r="E74" s="11" t="s">
        <v>486</v>
      </c>
      <c r="F74" s="11" t="s">
        <v>487</v>
      </c>
      <c r="G74" s="11" t="s">
        <v>488</v>
      </c>
      <c r="H74" s="12" t="s">
        <v>535</v>
      </c>
      <c r="I74" s="17"/>
      <c r="J74" s="17" t="s">
        <v>721</v>
      </c>
      <c r="K74" s="17" t="str">
        <f t="shared" si="5"/>
        <v>x</v>
      </c>
    </row>
    <row r="75" spans="1:11" ht="25.5">
      <c r="A75" s="4" t="str">
        <f t="shared" si="6"/>
        <v>5310_Illéssy</v>
      </c>
      <c r="B75" s="5" t="s">
        <v>93</v>
      </c>
      <c r="C75" s="11" t="s">
        <v>9</v>
      </c>
      <c r="D75" s="11">
        <v>5310</v>
      </c>
      <c r="E75" s="11" t="s">
        <v>94</v>
      </c>
      <c r="F75" s="11" t="s">
        <v>95</v>
      </c>
      <c r="G75" s="11" t="s">
        <v>96</v>
      </c>
      <c r="H75" s="12" t="s">
        <v>97</v>
      </c>
      <c r="I75" s="17" t="s">
        <v>721</v>
      </c>
      <c r="J75" s="17" t="s">
        <v>721</v>
      </c>
      <c r="K75" s="17" t="str">
        <f t="shared" si="5"/>
        <v>xx</v>
      </c>
    </row>
    <row r="76" spans="1:11" ht="25.5">
      <c r="A76" s="4" t="str">
        <f t="shared" si="6"/>
        <v>5340_Nagy</v>
      </c>
      <c r="B76" s="5" t="s">
        <v>473</v>
      </c>
      <c r="C76" s="11" t="s">
        <v>9</v>
      </c>
      <c r="D76" s="11">
        <v>5340</v>
      </c>
      <c r="E76" s="11" t="s">
        <v>116</v>
      </c>
      <c r="F76" s="11" t="s">
        <v>117</v>
      </c>
      <c r="G76" s="11" t="s">
        <v>118</v>
      </c>
      <c r="H76" s="12" t="s">
        <v>119</v>
      </c>
      <c r="I76" s="17" t="s">
        <v>721</v>
      </c>
      <c r="J76" s="17" t="s">
        <v>721</v>
      </c>
      <c r="K76" s="17" t="str">
        <f t="shared" si="5"/>
        <v>xx</v>
      </c>
    </row>
    <row r="77" spans="1:11" ht="38.25">
      <c r="A77" s="4" t="str">
        <f t="shared" si="6"/>
        <v>5400_Teleki</v>
      </c>
      <c r="B77" s="5" t="s">
        <v>612</v>
      </c>
      <c r="C77" s="11" t="s">
        <v>9</v>
      </c>
      <c r="D77" s="11">
        <v>5400</v>
      </c>
      <c r="E77" s="11" t="s">
        <v>79</v>
      </c>
      <c r="F77" s="11" t="s">
        <v>80</v>
      </c>
      <c r="G77" s="11" t="s">
        <v>81</v>
      </c>
      <c r="H77" s="12" t="s">
        <v>82</v>
      </c>
      <c r="I77" s="17" t="s">
        <v>721</v>
      </c>
      <c r="J77" s="17" t="s">
        <v>721</v>
      </c>
      <c r="K77" s="17" t="str">
        <f t="shared" si="5"/>
        <v>xx</v>
      </c>
    </row>
    <row r="78" spans="1:11" ht="25.5">
      <c r="A78" s="4" t="str">
        <f t="shared" si="6"/>
        <v>5520_Péter</v>
      </c>
      <c r="B78" s="5" t="s">
        <v>353</v>
      </c>
      <c r="C78" s="11" t="s">
        <v>9</v>
      </c>
      <c r="D78" s="11">
        <v>5520</v>
      </c>
      <c r="E78" s="11" t="s">
        <v>354</v>
      </c>
      <c r="F78" s="11" t="s">
        <v>355</v>
      </c>
      <c r="G78" s="11" t="s">
        <v>356</v>
      </c>
      <c r="H78" s="12" t="s">
        <v>357</v>
      </c>
      <c r="I78" s="17"/>
      <c r="J78" s="17"/>
      <c r="K78" s="17">
        <f t="shared" si="5"/>
      </c>
    </row>
    <row r="79" spans="1:11" ht="25.5">
      <c r="A79" s="4" t="str">
        <f t="shared" si="6"/>
        <v>5540_Vajda</v>
      </c>
      <c r="B79" s="5" t="s">
        <v>484</v>
      </c>
      <c r="C79" s="11" t="s">
        <v>7</v>
      </c>
      <c r="D79" s="11">
        <v>5540</v>
      </c>
      <c r="E79" s="11" t="s">
        <v>441</v>
      </c>
      <c r="F79" s="11" t="s">
        <v>442</v>
      </c>
      <c r="G79" s="11" t="s">
        <v>674</v>
      </c>
      <c r="H79" s="12" t="s">
        <v>443</v>
      </c>
      <c r="I79" s="17" t="s">
        <v>721</v>
      </c>
      <c r="J79" s="17" t="s">
        <v>721</v>
      </c>
      <c r="K79" s="17" t="str">
        <f t="shared" si="5"/>
        <v>xx</v>
      </c>
    </row>
    <row r="80" spans="1:11" ht="51">
      <c r="A80" s="4" t="str">
        <f>CONCATENATE(D80,"_","Kós")</f>
        <v>5600_Kós</v>
      </c>
      <c r="B80" s="5" t="s">
        <v>618</v>
      </c>
      <c r="C80" s="11" t="s">
        <v>7</v>
      </c>
      <c r="D80" s="11">
        <v>5600</v>
      </c>
      <c r="E80" s="11" t="s">
        <v>112</v>
      </c>
      <c r="F80" s="11" t="s">
        <v>384</v>
      </c>
      <c r="G80" s="11" t="s">
        <v>385</v>
      </c>
      <c r="H80" s="12" t="s">
        <v>386</v>
      </c>
      <c r="I80" s="17" t="s">
        <v>721</v>
      </c>
      <c r="J80" s="17"/>
      <c r="K80" s="17" t="str">
        <f t="shared" si="5"/>
        <v>x</v>
      </c>
    </row>
    <row r="81" spans="1:11" ht="38.25">
      <c r="A81" s="4" t="str">
        <f>CONCATENATE(D81,"_","Trefort")</f>
        <v>5600_Trefort</v>
      </c>
      <c r="B81" s="5" t="s">
        <v>619</v>
      </c>
      <c r="C81" s="11" t="s">
        <v>7</v>
      </c>
      <c r="D81" s="11">
        <v>5600</v>
      </c>
      <c r="E81" s="11" t="s">
        <v>112</v>
      </c>
      <c r="F81" s="11" t="s">
        <v>387</v>
      </c>
      <c r="G81" s="11" t="s">
        <v>388</v>
      </c>
      <c r="H81" s="12" t="s">
        <v>389</v>
      </c>
      <c r="I81" s="17" t="s">
        <v>721</v>
      </c>
      <c r="J81" s="17"/>
      <c r="K81" s="17" t="str">
        <f t="shared" si="5"/>
        <v>x</v>
      </c>
    </row>
    <row r="82" spans="1:11" ht="51">
      <c r="A82" s="4" t="str">
        <f>CONCATENATE(D82,"_","Zwack")</f>
        <v>5600_Zwack</v>
      </c>
      <c r="B82" s="5" t="s">
        <v>620</v>
      </c>
      <c r="C82" s="11" t="s">
        <v>7</v>
      </c>
      <c r="D82" s="11">
        <v>5600</v>
      </c>
      <c r="E82" s="11" t="s">
        <v>112</v>
      </c>
      <c r="F82" s="11" t="s">
        <v>113</v>
      </c>
      <c r="G82" s="11" t="s">
        <v>114</v>
      </c>
      <c r="H82" s="12" t="s">
        <v>115</v>
      </c>
      <c r="I82" s="17" t="s">
        <v>721</v>
      </c>
      <c r="J82" s="17" t="s">
        <v>721</v>
      </c>
      <c r="K82" s="17" t="str">
        <f t="shared" si="5"/>
        <v>xx</v>
      </c>
    </row>
    <row r="83" spans="1:11" ht="51">
      <c r="A83" s="4" t="str">
        <f t="shared" si="6"/>
        <v>5700_Harruckern</v>
      </c>
      <c r="B83" s="5" t="s">
        <v>694</v>
      </c>
      <c r="C83" s="11" t="s">
        <v>7</v>
      </c>
      <c r="D83" s="11">
        <v>5700</v>
      </c>
      <c r="E83" s="11" t="s">
        <v>695</v>
      </c>
      <c r="F83" s="11" t="s">
        <v>696</v>
      </c>
      <c r="G83" s="11" t="s">
        <v>697</v>
      </c>
      <c r="H83" s="12" t="s">
        <v>698</v>
      </c>
      <c r="I83" s="17" t="s">
        <v>721</v>
      </c>
      <c r="J83" s="17" t="s">
        <v>721</v>
      </c>
      <c r="K83" s="17" t="str">
        <f t="shared" si="5"/>
        <v>xx</v>
      </c>
    </row>
    <row r="84" spans="1:11" ht="25.5">
      <c r="A84" s="4" t="str">
        <f t="shared" si="6"/>
        <v>6000_Gáspár</v>
      </c>
      <c r="B84" s="5" t="s">
        <v>439</v>
      </c>
      <c r="C84" s="11" t="s">
        <v>7</v>
      </c>
      <c r="D84" s="11">
        <v>6000</v>
      </c>
      <c r="E84" s="11" t="s">
        <v>17</v>
      </c>
      <c r="F84" s="11" t="s">
        <v>440</v>
      </c>
      <c r="G84" s="11" t="s">
        <v>641</v>
      </c>
      <c r="H84" s="12" t="s">
        <v>642</v>
      </c>
      <c r="I84" s="17" t="s">
        <v>721</v>
      </c>
      <c r="J84" s="17" t="s">
        <v>721</v>
      </c>
      <c r="K84" s="17" t="str">
        <f t="shared" si="5"/>
        <v>xx</v>
      </c>
    </row>
    <row r="85" spans="1:11" ht="25.5">
      <c r="A85" s="4" t="str">
        <f t="shared" si="6"/>
        <v>6000_Kandó</v>
      </c>
      <c r="B85" s="5" t="s">
        <v>412</v>
      </c>
      <c r="C85" s="11" t="s">
        <v>7</v>
      </c>
      <c r="D85" s="11">
        <v>6000</v>
      </c>
      <c r="E85" s="11" t="s">
        <v>17</v>
      </c>
      <c r="F85" s="11" t="s">
        <v>301</v>
      </c>
      <c r="G85" s="11" t="s">
        <v>302</v>
      </c>
      <c r="H85" s="12" t="s">
        <v>303</v>
      </c>
      <c r="I85" s="17" t="s">
        <v>721</v>
      </c>
      <c r="J85" s="17" t="s">
        <v>721</v>
      </c>
      <c r="K85" s="17" t="str">
        <f t="shared" si="5"/>
        <v>xx</v>
      </c>
    </row>
    <row r="86" spans="1:11" ht="38.25" customHeight="1">
      <c r="A86" s="4" t="str">
        <f t="shared" si="6"/>
        <v>6000_Lestár</v>
      </c>
      <c r="B86" s="5" t="s">
        <v>23</v>
      </c>
      <c r="C86" s="11" t="s">
        <v>7</v>
      </c>
      <c r="D86" s="11">
        <v>6000</v>
      </c>
      <c r="E86" s="11" t="s">
        <v>17</v>
      </c>
      <c r="F86" s="11" t="s">
        <v>24</v>
      </c>
      <c r="G86" s="11" t="s">
        <v>25</v>
      </c>
      <c r="H86" s="12" t="s">
        <v>21</v>
      </c>
      <c r="I86" s="17"/>
      <c r="J86" s="17" t="s">
        <v>721</v>
      </c>
      <c r="K86" s="17" t="str">
        <f t="shared" si="5"/>
        <v>x</v>
      </c>
    </row>
    <row r="87" spans="1:11" ht="38.25">
      <c r="A87" s="4" t="str">
        <f t="shared" si="6"/>
        <v>6000_Széchenyi</v>
      </c>
      <c r="B87" s="5" t="s">
        <v>525</v>
      </c>
      <c r="C87" s="11" t="s">
        <v>7</v>
      </c>
      <c r="D87" s="11">
        <v>6000</v>
      </c>
      <c r="E87" s="11" t="s">
        <v>17</v>
      </c>
      <c r="F87" s="11" t="s">
        <v>18</v>
      </c>
      <c r="G87" s="11" t="s">
        <v>565</v>
      </c>
      <c r="H87" s="12" t="s">
        <v>566</v>
      </c>
      <c r="I87" s="17" t="s">
        <v>721</v>
      </c>
      <c r="J87" s="17" t="s">
        <v>721</v>
      </c>
      <c r="K87" s="17" t="str">
        <f t="shared" si="5"/>
        <v>xx</v>
      </c>
    </row>
    <row r="88" spans="1:11" ht="25.5">
      <c r="A88" s="4" t="str">
        <f t="shared" si="6"/>
        <v>6060_Móricz</v>
      </c>
      <c r="B88" s="5" t="s">
        <v>426</v>
      </c>
      <c r="C88" s="11" t="s">
        <v>7</v>
      </c>
      <c r="D88" s="11">
        <v>6060</v>
      </c>
      <c r="E88" s="11" t="s">
        <v>427</v>
      </c>
      <c r="F88" s="11" t="s">
        <v>428</v>
      </c>
      <c r="G88" s="11" t="s">
        <v>429</v>
      </c>
      <c r="H88" s="12" t="s">
        <v>536</v>
      </c>
      <c r="I88" s="17"/>
      <c r="J88" s="17"/>
      <c r="K88" s="17">
        <f t="shared" si="5"/>
      </c>
    </row>
    <row r="89" spans="1:28" ht="38.25">
      <c r="A89" s="4" t="str">
        <f t="shared" si="6"/>
        <v>6200_Általános</v>
      </c>
      <c r="B89" s="5" t="s">
        <v>526</v>
      </c>
      <c r="C89" s="11" t="s">
        <v>7</v>
      </c>
      <c r="D89" s="11">
        <v>6200</v>
      </c>
      <c r="E89" s="11" t="s">
        <v>498</v>
      </c>
      <c r="F89" s="11" t="s">
        <v>499</v>
      </c>
      <c r="G89" s="11" t="s">
        <v>500</v>
      </c>
      <c r="H89" s="12" t="s">
        <v>501</v>
      </c>
      <c r="I89" s="17" t="s">
        <v>721</v>
      </c>
      <c r="J89" s="18" t="s">
        <v>721</v>
      </c>
      <c r="K89" s="17" t="str">
        <f t="shared" si="5"/>
        <v>xx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11" ht="38.25">
      <c r="A90" s="4" t="str">
        <f t="shared" si="6"/>
        <v>6300_Dózsa</v>
      </c>
      <c r="B90" s="5" t="s">
        <v>391</v>
      </c>
      <c r="C90" s="11" t="s">
        <v>7</v>
      </c>
      <c r="D90" s="11">
        <v>6300</v>
      </c>
      <c r="E90" s="11" t="s">
        <v>392</v>
      </c>
      <c r="F90" s="11" t="s">
        <v>393</v>
      </c>
      <c r="G90" s="11" t="s">
        <v>394</v>
      </c>
      <c r="H90" s="12" t="s">
        <v>604</v>
      </c>
      <c r="I90" s="17" t="s">
        <v>721</v>
      </c>
      <c r="J90" s="17" t="s">
        <v>721</v>
      </c>
      <c r="K90" s="17" t="str">
        <f t="shared" si="5"/>
        <v>xx</v>
      </c>
    </row>
    <row r="91" spans="1:11" ht="25.5">
      <c r="A91" s="4" t="str">
        <f t="shared" si="6"/>
        <v>6430_Hunyadi</v>
      </c>
      <c r="B91" s="5" t="s">
        <v>37</v>
      </c>
      <c r="C91" s="11" t="s">
        <v>7</v>
      </c>
      <c r="D91" s="11">
        <v>6430</v>
      </c>
      <c r="E91" s="11" t="s">
        <v>38</v>
      </c>
      <c r="F91" s="11" t="s">
        <v>39</v>
      </c>
      <c r="G91" s="11" t="s">
        <v>40</v>
      </c>
      <c r="H91" s="12" t="s">
        <v>41</v>
      </c>
      <c r="I91" s="17" t="s">
        <v>721</v>
      </c>
      <c r="J91" s="17" t="s">
        <v>721</v>
      </c>
      <c r="K91" s="17" t="str">
        <f t="shared" si="5"/>
        <v>xx</v>
      </c>
    </row>
    <row r="92" spans="1:11" ht="25.5">
      <c r="A92" s="4" t="str">
        <f t="shared" si="6"/>
        <v>6500_Bányai</v>
      </c>
      <c r="B92" s="5" t="s">
        <v>276</v>
      </c>
      <c r="C92" s="11" t="s">
        <v>7</v>
      </c>
      <c r="D92" s="11">
        <v>6500</v>
      </c>
      <c r="E92" s="11" t="s">
        <v>206</v>
      </c>
      <c r="F92" s="11" t="s">
        <v>277</v>
      </c>
      <c r="G92" s="11" t="s">
        <v>705</v>
      </c>
      <c r="H92" s="12" t="s">
        <v>278</v>
      </c>
      <c r="I92" s="17" t="s">
        <v>721</v>
      </c>
      <c r="J92" s="17" t="s">
        <v>721</v>
      </c>
      <c r="K92" s="17" t="str">
        <f t="shared" si="5"/>
        <v>xx</v>
      </c>
    </row>
    <row r="93" spans="1:11" ht="25.5">
      <c r="A93" s="4" t="str">
        <f t="shared" si="6"/>
        <v>6500_Bereczki</v>
      </c>
      <c r="B93" s="5" t="s">
        <v>279</v>
      </c>
      <c r="C93" s="11" t="s">
        <v>7</v>
      </c>
      <c r="D93" s="11">
        <v>6500</v>
      </c>
      <c r="E93" s="11" t="s">
        <v>206</v>
      </c>
      <c r="F93" s="11" t="s">
        <v>280</v>
      </c>
      <c r="G93" s="11" t="s">
        <v>281</v>
      </c>
      <c r="H93" s="12" t="s">
        <v>282</v>
      </c>
      <c r="I93" s="17"/>
      <c r="J93" s="17"/>
      <c r="K93" s="17">
        <f t="shared" si="5"/>
      </c>
    </row>
    <row r="94" spans="1:11" ht="25.5">
      <c r="A94" s="4" t="str">
        <f t="shared" si="6"/>
        <v>6500_Jelky</v>
      </c>
      <c r="B94" s="5" t="s">
        <v>205</v>
      </c>
      <c r="C94" s="11" t="s">
        <v>7</v>
      </c>
      <c r="D94" s="11">
        <v>6500</v>
      </c>
      <c r="E94" s="11" t="s">
        <v>206</v>
      </c>
      <c r="F94" s="11" t="s">
        <v>207</v>
      </c>
      <c r="G94" s="11" t="s">
        <v>638</v>
      </c>
      <c r="H94" s="12" t="s">
        <v>704</v>
      </c>
      <c r="I94" s="17" t="s">
        <v>721</v>
      </c>
      <c r="J94" s="17" t="s">
        <v>721</v>
      </c>
      <c r="K94" s="17" t="str">
        <f t="shared" si="5"/>
        <v>xx</v>
      </c>
    </row>
    <row r="95" spans="1:11" ht="25.5">
      <c r="A95" s="4" t="str">
        <f t="shared" si="6"/>
        <v>6600_Zsoldos</v>
      </c>
      <c r="B95" s="5" t="s">
        <v>675</v>
      </c>
      <c r="C95" s="11" t="s">
        <v>7</v>
      </c>
      <c r="D95" s="11">
        <v>6600</v>
      </c>
      <c r="E95" s="11" t="s">
        <v>676</v>
      </c>
      <c r="F95" s="11" t="s">
        <v>677</v>
      </c>
      <c r="G95" s="11" t="s">
        <v>678</v>
      </c>
      <c r="H95" s="12" t="s">
        <v>679</v>
      </c>
      <c r="I95" s="17"/>
      <c r="J95" s="17"/>
      <c r="K95" s="17">
        <f t="shared" si="5"/>
      </c>
    </row>
    <row r="96" spans="1:11" ht="25.5">
      <c r="A96" s="4" t="str">
        <f t="shared" si="6"/>
        <v>6640_Sághy</v>
      </c>
      <c r="B96" s="5" t="s">
        <v>651</v>
      </c>
      <c r="C96" s="11" t="s">
        <v>7</v>
      </c>
      <c r="D96" s="11">
        <v>6640</v>
      </c>
      <c r="E96" s="11" t="s">
        <v>652</v>
      </c>
      <c r="F96" s="11" t="s">
        <v>653</v>
      </c>
      <c r="G96" s="11" t="s">
        <v>654</v>
      </c>
      <c r="H96" s="12" t="s">
        <v>655</v>
      </c>
      <c r="I96" s="17"/>
      <c r="J96" s="17" t="s">
        <v>721</v>
      </c>
      <c r="K96" s="17" t="str">
        <f t="shared" si="5"/>
        <v>x</v>
      </c>
    </row>
    <row r="97" spans="1:11" ht="51">
      <c r="A97" s="4" t="str">
        <f>CONCATENATE(D97,"_","Krúdy")</f>
        <v>6723_Krúdy</v>
      </c>
      <c r="B97" s="5" t="s">
        <v>105</v>
      </c>
      <c r="C97" s="11" t="s">
        <v>7</v>
      </c>
      <c r="D97" s="11">
        <v>6723</v>
      </c>
      <c r="E97" s="11" t="s">
        <v>14</v>
      </c>
      <c r="F97" s="11" t="s">
        <v>106</v>
      </c>
      <c r="G97" s="11" t="s">
        <v>107</v>
      </c>
      <c r="H97" s="12" t="s">
        <v>108</v>
      </c>
      <c r="I97" s="17" t="s">
        <v>721</v>
      </c>
      <c r="J97" s="17" t="s">
        <v>721</v>
      </c>
      <c r="K97" s="17" t="str">
        <f t="shared" si="5"/>
        <v>xx</v>
      </c>
    </row>
    <row r="98" spans="1:11" ht="38.25">
      <c r="A98" s="4" t="str">
        <f>CONCATENATE(D98,"_","Móravárosi")</f>
        <v>6725_Móravárosi</v>
      </c>
      <c r="B98" s="5" t="s">
        <v>331</v>
      </c>
      <c r="C98" s="11" t="s">
        <v>7</v>
      </c>
      <c r="D98" s="11">
        <v>6725</v>
      </c>
      <c r="E98" s="11" t="s">
        <v>14</v>
      </c>
      <c r="F98" s="11" t="s">
        <v>332</v>
      </c>
      <c r="G98" s="11" t="s">
        <v>333</v>
      </c>
      <c r="H98" s="12" t="s">
        <v>334</v>
      </c>
      <c r="I98" s="17" t="s">
        <v>721</v>
      </c>
      <c r="J98" s="17" t="s">
        <v>721</v>
      </c>
      <c r="K98" s="17" t="str">
        <f t="shared" si="5"/>
        <v>xx</v>
      </c>
    </row>
    <row r="99" spans="1:11" ht="51">
      <c r="A99" s="4" t="str">
        <f>CONCATENATE(D99,"_","Kossuth")</f>
        <v>6725_Kossuth</v>
      </c>
      <c r="B99" s="5" t="s">
        <v>527</v>
      </c>
      <c r="C99" s="11" t="s">
        <v>7</v>
      </c>
      <c r="D99" s="11">
        <v>6725</v>
      </c>
      <c r="E99" s="11" t="s">
        <v>14</v>
      </c>
      <c r="F99" s="11" t="s">
        <v>507</v>
      </c>
      <c r="G99" s="11" t="s">
        <v>650</v>
      </c>
      <c r="H99" s="12" t="s">
        <v>508</v>
      </c>
      <c r="I99" s="17"/>
      <c r="J99" s="17"/>
      <c r="K99" s="17">
        <f t="shared" si="5"/>
      </c>
    </row>
    <row r="100" spans="1:11" ht="25.5">
      <c r="A100" s="4" t="str">
        <f>CONCATENATE(D100,"_",LEFT(B100,SEARCH(" ",B100,1)-1))</f>
        <v>6783_Bedő</v>
      </c>
      <c r="B100" s="5" t="s">
        <v>350</v>
      </c>
      <c r="C100" s="11" t="s">
        <v>7</v>
      </c>
      <c r="D100" s="11">
        <v>6783</v>
      </c>
      <c r="E100" s="11" t="s">
        <v>351</v>
      </c>
      <c r="F100" s="11" t="s">
        <v>352</v>
      </c>
      <c r="G100" s="11" t="s">
        <v>684</v>
      </c>
      <c r="H100" s="12" t="s">
        <v>685</v>
      </c>
      <c r="I100" s="17" t="s">
        <v>721</v>
      </c>
      <c r="J100" s="17" t="s">
        <v>721</v>
      </c>
      <c r="K100" s="17" t="str">
        <f t="shared" si="5"/>
        <v>xx</v>
      </c>
    </row>
    <row r="101" spans="1:11" ht="25.5">
      <c r="A101" s="4" t="str">
        <f>CONCATENATE(D101,"_","Kalmár")</f>
        <v>6800_Kalmár</v>
      </c>
      <c r="B101" s="5" t="s">
        <v>364</v>
      </c>
      <c r="C101" s="11" t="s">
        <v>7</v>
      </c>
      <c r="D101" s="11">
        <v>6800</v>
      </c>
      <c r="E101" s="11" t="s">
        <v>365</v>
      </c>
      <c r="F101" s="11" t="s">
        <v>366</v>
      </c>
      <c r="G101" s="11" t="s">
        <v>367</v>
      </c>
      <c r="H101" s="12" t="s">
        <v>368</v>
      </c>
      <c r="I101" s="17" t="s">
        <v>721</v>
      </c>
      <c r="J101" s="17" t="s">
        <v>721</v>
      </c>
      <c r="K101" s="17" t="str">
        <f t="shared" si="5"/>
        <v>xx</v>
      </c>
    </row>
    <row r="102" spans="1:11" ht="25.5">
      <c r="A102" s="4" t="str">
        <f>CONCATENATE(D102,"_",LEFT(B102,SEARCH(" ",B102,1)-1))</f>
        <v>7020_Beszédes</v>
      </c>
      <c r="B102" s="5" t="s">
        <v>720</v>
      </c>
      <c r="C102" s="11" t="s">
        <v>8</v>
      </c>
      <c r="D102" s="11">
        <v>7020</v>
      </c>
      <c r="E102" s="11" t="s">
        <v>664</v>
      </c>
      <c r="F102" s="11" t="s">
        <v>665</v>
      </c>
      <c r="G102" s="11" t="s">
        <v>666</v>
      </c>
      <c r="H102" s="12" t="s">
        <v>667</v>
      </c>
      <c r="I102" s="17"/>
      <c r="J102" s="17"/>
      <c r="K102" s="17">
        <f t="shared" si="5"/>
      </c>
    </row>
    <row r="103" spans="1:11" ht="25.5">
      <c r="A103" s="4" t="str">
        <f>CONCATENATE(D103,"_","László")</f>
        <v>7100_László</v>
      </c>
      <c r="B103" s="5" t="s">
        <v>574</v>
      </c>
      <c r="C103" s="11" t="s">
        <v>8</v>
      </c>
      <c r="D103" s="11">
        <v>7100</v>
      </c>
      <c r="E103" s="11" t="s">
        <v>259</v>
      </c>
      <c r="F103" s="11" t="s">
        <v>260</v>
      </c>
      <c r="G103" s="11" t="s">
        <v>261</v>
      </c>
      <c r="H103" s="12" t="s">
        <v>262</v>
      </c>
      <c r="I103" s="17" t="s">
        <v>721</v>
      </c>
      <c r="J103" s="17" t="s">
        <v>721</v>
      </c>
      <c r="K103" s="17" t="str">
        <f t="shared" si="5"/>
        <v>xx</v>
      </c>
    </row>
    <row r="104" spans="1:11" ht="25.5">
      <c r="A104" s="4" t="str">
        <f>CONCATENATE(D104,"_","Vendéglátó")</f>
        <v>7100_Vendéglátó</v>
      </c>
      <c r="B104" s="5" t="s">
        <v>474</v>
      </c>
      <c r="C104" s="11" t="s">
        <v>8</v>
      </c>
      <c r="D104" s="11">
        <v>7100</v>
      </c>
      <c r="E104" s="11" t="s">
        <v>259</v>
      </c>
      <c r="F104" s="11" t="s">
        <v>468</v>
      </c>
      <c r="G104" s="11" t="s">
        <v>469</v>
      </c>
      <c r="H104" s="12" t="s">
        <v>470</v>
      </c>
      <c r="I104" s="17" t="s">
        <v>721</v>
      </c>
      <c r="J104" s="17"/>
      <c r="K104" s="17" t="str">
        <f t="shared" si="5"/>
        <v>x</v>
      </c>
    </row>
    <row r="105" spans="1:11" ht="25.5">
      <c r="A105" s="4" t="str">
        <f>CONCATENATE(D105,"_","Jókai")</f>
        <v>7150_Jókai</v>
      </c>
      <c r="B105" s="5" t="s">
        <v>467</v>
      </c>
      <c r="C105" s="11" t="s">
        <v>8</v>
      </c>
      <c r="D105" s="11">
        <v>7150</v>
      </c>
      <c r="E105" s="11" t="s">
        <v>319</v>
      </c>
      <c r="F105" s="11" t="s">
        <v>320</v>
      </c>
      <c r="G105" s="11" t="s">
        <v>321</v>
      </c>
      <c r="H105" s="12" t="s">
        <v>322</v>
      </c>
      <c r="I105" s="17" t="s">
        <v>721</v>
      </c>
      <c r="J105" s="17"/>
      <c r="K105" s="17" t="str">
        <f t="shared" si="5"/>
        <v>x</v>
      </c>
    </row>
    <row r="106" spans="1:11" ht="38.25">
      <c r="A106" s="4" t="str">
        <f>CONCATENATE(D106,"_",LEFT(B106,SEARCH(" ",B106,1)-1))</f>
        <v>7200_Herceg</v>
      </c>
      <c r="B106" s="5" t="s">
        <v>593</v>
      </c>
      <c r="C106" s="11" t="s">
        <v>8</v>
      </c>
      <c r="D106" s="11">
        <v>7200</v>
      </c>
      <c r="E106" s="11" t="s">
        <v>248</v>
      </c>
      <c r="F106" s="11" t="s">
        <v>249</v>
      </c>
      <c r="G106" s="11" t="s">
        <v>250</v>
      </c>
      <c r="H106" s="12" t="s">
        <v>251</v>
      </c>
      <c r="I106" s="17" t="s">
        <v>721</v>
      </c>
      <c r="J106" s="17" t="s">
        <v>721</v>
      </c>
      <c r="K106" s="17" t="str">
        <f t="shared" si="5"/>
        <v>xx</v>
      </c>
    </row>
    <row r="107" spans="1:11" ht="51">
      <c r="A107" s="4" t="str">
        <f>CONCATENATE(D107,"_Kökönyösi")</f>
        <v>7300_Kökönyösi</v>
      </c>
      <c r="B107" s="5" t="s">
        <v>241</v>
      </c>
      <c r="C107" s="11" t="s">
        <v>8</v>
      </c>
      <c r="D107" s="11">
        <v>7300</v>
      </c>
      <c r="E107" s="11" t="s">
        <v>242</v>
      </c>
      <c r="F107" s="11" t="s">
        <v>243</v>
      </c>
      <c r="G107" s="11" t="s">
        <v>244</v>
      </c>
      <c r="H107" s="12" t="s">
        <v>537</v>
      </c>
      <c r="I107" s="17" t="s">
        <v>721</v>
      </c>
      <c r="J107" s="17"/>
      <c r="K107" s="17" t="str">
        <f t="shared" si="5"/>
        <v>x</v>
      </c>
    </row>
    <row r="108" spans="1:11" ht="25.5">
      <c r="A108" s="4" t="str">
        <f>CONCATENATE(D108,"_",LEFT(B108,SEARCH(" ",B108,1)-2))</f>
        <v>7400_Építőipari</v>
      </c>
      <c r="B108" s="5" t="s">
        <v>132</v>
      </c>
      <c r="C108" s="11" t="s">
        <v>8</v>
      </c>
      <c r="D108" s="11">
        <v>7400</v>
      </c>
      <c r="E108" s="11" t="s">
        <v>74</v>
      </c>
      <c r="F108" s="11" t="s">
        <v>133</v>
      </c>
      <c r="G108" s="11" t="s">
        <v>134</v>
      </c>
      <c r="H108" s="12" t="s">
        <v>567</v>
      </c>
      <c r="I108" s="17"/>
      <c r="J108" s="17" t="s">
        <v>721</v>
      </c>
      <c r="K108" s="17" t="str">
        <f t="shared" si="5"/>
        <v>x</v>
      </c>
    </row>
    <row r="109" spans="1:11" ht="25.5">
      <c r="A109" s="4" t="str">
        <f aca="true" t="shared" si="7" ref="A109:A139">CONCATENATE(D109,"_",LEFT(B109,SEARCH(" ",B109,1)-1))</f>
        <v>7400_Kinizsi</v>
      </c>
      <c r="B109" s="5" t="s">
        <v>256</v>
      </c>
      <c r="C109" s="11" t="s">
        <v>8</v>
      </c>
      <c r="D109" s="11">
        <v>7400</v>
      </c>
      <c r="E109" s="11" t="s">
        <v>74</v>
      </c>
      <c r="F109" s="11" t="s">
        <v>257</v>
      </c>
      <c r="G109" s="11" t="s">
        <v>601</v>
      </c>
      <c r="H109" s="12" t="s">
        <v>258</v>
      </c>
      <c r="I109" s="17" t="s">
        <v>721</v>
      </c>
      <c r="J109" s="17" t="s">
        <v>721</v>
      </c>
      <c r="K109" s="17" t="str">
        <f t="shared" si="5"/>
        <v>xx</v>
      </c>
    </row>
    <row r="110" spans="1:11" ht="38.25">
      <c r="A110" s="4" t="str">
        <f t="shared" si="7"/>
        <v>7400_Szécshenyi</v>
      </c>
      <c r="B110" s="5" t="s">
        <v>73</v>
      </c>
      <c r="C110" s="11" t="s">
        <v>8</v>
      </c>
      <c r="D110" s="11">
        <v>7400</v>
      </c>
      <c r="E110" s="11" t="s">
        <v>74</v>
      </c>
      <c r="F110" s="11" t="s">
        <v>75</v>
      </c>
      <c r="G110" s="11" t="s">
        <v>76</v>
      </c>
      <c r="H110" s="12" t="s">
        <v>77</v>
      </c>
      <c r="I110" s="17"/>
      <c r="J110" s="17" t="s">
        <v>721</v>
      </c>
      <c r="K110" s="17" t="str">
        <f t="shared" si="5"/>
        <v>x</v>
      </c>
    </row>
    <row r="111" spans="1:11" ht="25.5">
      <c r="A111" s="4" t="str">
        <f t="shared" si="7"/>
        <v>7400_Szigeti</v>
      </c>
      <c r="B111" s="5" t="s">
        <v>513</v>
      </c>
      <c r="C111" s="11" t="s">
        <v>8</v>
      </c>
      <c r="D111" s="11">
        <v>7400</v>
      </c>
      <c r="E111" s="11" t="s">
        <v>74</v>
      </c>
      <c r="F111" s="11" t="s">
        <v>514</v>
      </c>
      <c r="G111" s="11" t="s">
        <v>515</v>
      </c>
      <c r="H111" s="12" t="s">
        <v>516</v>
      </c>
      <c r="I111" s="17" t="s">
        <v>721</v>
      </c>
      <c r="J111" s="17" t="s">
        <v>721</v>
      </c>
      <c r="K111" s="17" t="str">
        <f t="shared" si="5"/>
        <v>xx</v>
      </c>
    </row>
    <row r="112" spans="1:11" ht="38.25">
      <c r="A112" s="4" t="str">
        <f t="shared" si="7"/>
        <v>7561_Kolping</v>
      </c>
      <c r="B112" s="5" t="s">
        <v>502</v>
      </c>
      <c r="C112" s="11" t="s">
        <v>8</v>
      </c>
      <c r="D112" s="11">
        <v>7561</v>
      </c>
      <c r="E112" s="11" t="s">
        <v>503</v>
      </c>
      <c r="F112" s="11" t="s">
        <v>504</v>
      </c>
      <c r="G112" s="11" t="s">
        <v>505</v>
      </c>
      <c r="H112" s="12" t="s">
        <v>506</v>
      </c>
      <c r="I112" s="17" t="s">
        <v>721</v>
      </c>
      <c r="J112" s="17" t="s">
        <v>721</v>
      </c>
      <c r="K112" s="17" t="str">
        <f t="shared" si="5"/>
        <v>xx</v>
      </c>
    </row>
    <row r="113" spans="1:11" ht="38.25">
      <c r="A113" s="4" t="str">
        <f t="shared" si="7"/>
        <v>7570_Barcsi</v>
      </c>
      <c r="B113" s="5" t="s">
        <v>605</v>
      </c>
      <c r="C113" s="11" t="s">
        <v>8</v>
      </c>
      <c r="D113" s="11">
        <v>7570</v>
      </c>
      <c r="E113" s="11" t="s">
        <v>606</v>
      </c>
      <c r="F113" s="11" t="s">
        <v>607</v>
      </c>
      <c r="G113" s="11" t="s">
        <v>608</v>
      </c>
      <c r="H113" s="12" t="s">
        <v>609</v>
      </c>
      <c r="I113" s="17" t="s">
        <v>721</v>
      </c>
      <c r="J113" s="17" t="s">
        <v>721</v>
      </c>
      <c r="K113" s="17" t="str">
        <f t="shared" si="5"/>
        <v>xx</v>
      </c>
    </row>
    <row r="114" spans="1:11" ht="25.5">
      <c r="A114" s="4" t="str">
        <f t="shared" si="7"/>
        <v>7623_Angster</v>
      </c>
      <c r="B114" s="5" t="s">
        <v>409</v>
      </c>
      <c r="C114" s="11" t="s">
        <v>8</v>
      </c>
      <c r="D114" s="11">
        <v>7623</v>
      </c>
      <c r="E114" s="11" t="s">
        <v>315</v>
      </c>
      <c r="F114" s="11" t="s">
        <v>316</v>
      </c>
      <c r="G114" s="11" t="s">
        <v>317</v>
      </c>
      <c r="H114" s="12" t="s">
        <v>318</v>
      </c>
      <c r="I114" s="17" t="s">
        <v>721</v>
      </c>
      <c r="J114" s="17" t="s">
        <v>721</v>
      </c>
      <c r="K114" s="17" t="str">
        <f t="shared" si="5"/>
        <v>xx</v>
      </c>
    </row>
    <row r="115" spans="1:11" ht="25.5">
      <c r="A115" s="4" t="str">
        <f t="shared" si="7"/>
        <v>7632_Simonyi</v>
      </c>
      <c r="B115" s="5" t="s">
        <v>521</v>
      </c>
      <c r="C115" s="11" t="s">
        <v>8</v>
      </c>
      <c r="D115" s="11">
        <v>7632</v>
      </c>
      <c r="E115" s="11" t="s">
        <v>315</v>
      </c>
      <c r="F115" s="11" t="s">
        <v>522</v>
      </c>
      <c r="G115" s="11" t="s">
        <v>523</v>
      </c>
      <c r="H115" s="12" t="s">
        <v>524</v>
      </c>
      <c r="I115" s="17"/>
      <c r="J115" s="17" t="s">
        <v>721</v>
      </c>
      <c r="K115" s="17" t="str">
        <f t="shared" si="5"/>
        <v>x</v>
      </c>
    </row>
    <row r="116" spans="1:11" ht="25.5">
      <c r="A116" s="4" t="str">
        <f t="shared" si="7"/>
        <v>7700_Radnóti</v>
      </c>
      <c r="B116" s="5" t="s">
        <v>627</v>
      </c>
      <c r="C116" s="11" t="s">
        <v>8</v>
      </c>
      <c r="D116" s="11">
        <v>7700</v>
      </c>
      <c r="E116" s="11" t="s">
        <v>372</v>
      </c>
      <c r="F116" s="11" t="s">
        <v>373</v>
      </c>
      <c r="G116" s="11" t="s">
        <v>374</v>
      </c>
      <c r="H116" s="12" t="s">
        <v>375</v>
      </c>
      <c r="I116" s="17"/>
      <c r="J116" s="17" t="s">
        <v>721</v>
      </c>
      <c r="K116" s="17" t="str">
        <f t="shared" si="5"/>
        <v>x</v>
      </c>
    </row>
    <row r="117" spans="1:11" ht="38.25">
      <c r="A117" s="4" t="str">
        <f t="shared" si="7"/>
        <v>7754_Montenuovo</v>
      </c>
      <c r="B117" s="5" t="s">
        <v>725</v>
      </c>
      <c r="C117" s="11" t="s">
        <v>8</v>
      </c>
      <c r="D117" s="11">
        <v>7754</v>
      </c>
      <c r="E117" s="11" t="s">
        <v>129</v>
      </c>
      <c r="F117" s="11" t="s">
        <v>130</v>
      </c>
      <c r="G117" s="11" t="s">
        <v>131</v>
      </c>
      <c r="H117" s="12" t="s">
        <v>529</v>
      </c>
      <c r="I117" s="17" t="s">
        <v>721</v>
      </c>
      <c r="J117" s="17" t="s">
        <v>721</v>
      </c>
      <c r="K117" s="17" t="str">
        <f t="shared" si="5"/>
        <v>xx</v>
      </c>
    </row>
    <row r="118" spans="1:11" ht="25.5">
      <c r="A118" s="4" t="str">
        <f t="shared" si="7"/>
        <v>7800_Siklósi</v>
      </c>
      <c r="B118" s="5" t="s">
        <v>417</v>
      </c>
      <c r="C118" s="11" t="s">
        <v>8</v>
      </c>
      <c r="D118" s="11">
        <v>7800</v>
      </c>
      <c r="E118" s="11" t="s">
        <v>418</v>
      </c>
      <c r="F118" s="11" t="s">
        <v>419</v>
      </c>
      <c r="G118" s="11" t="s">
        <v>420</v>
      </c>
      <c r="H118" s="12" t="s">
        <v>421</v>
      </c>
      <c r="I118" s="17" t="s">
        <v>721</v>
      </c>
      <c r="J118" s="17" t="s">
        <v>721</v>
      </c>
      <c r="K118" s="17" t="str">
        <f t="shared" si="5"/>
        <v>xx</v>
      </c>
    </row>
    <row r="119" spans="1:11" ht="25.5">
      <c r="A119" s="4" t="str">
        <f t="shared" si="7"/>
        <v>8000_Árpád</v>
      </c>
      <c r="B119" s="5" t="s">
        <v>509</v>
      </c>
      <c r="C119" s="11" t="s">
        <v>11</v>
      </c>
      <c r="D119" s="11">
        <v>8000</v>
      </c>
      <c r="E119" s="11" t="s">
        <v>99</v>
      </c>
      <c r="F119" s="11" t="s">
        <v>510</v>
      </c>
      <c r="G119" s="11" t="s">
        <v>568</v>
      </c>
      <c r="H119" s="12" t="s">
        <v>569</v>
      </c>
      <c r="I119" s="17" t="s">
        <v>721</v>
      </c>
      <c r="J119" s="17" t="s">
        <v>721</v>
      </c>
      <c r="K119" s="17" t="str">
        <f t="shared" si="5"/>
        <v>xx</v>
      </c>
    </row>
    <row r="120" spans="1:11" ht="38.25">
      <c r="A120" s="4" t="str">
        <f>CONCATENATE(D120,"_István")</f>
        <v>8000_István</v>
      </c>
      <c r="B120" s="5" t="s">
        <v>511</v>
      </c>
      <c r="C120" s="11" t="s">
        <v>11</v>
      </c>
      <c r="D120" s="11">
        <v>8000</v>
      </c>
      <c r="E120" s="11" t="s">
        <v>99</v>
      </c>
      <c r="F120" s="11" t="s">
        <v>512</v>
      </c>
      <c r="G120" s="11" t="s">
        <v>570</v>
      </c>
      <c r="H120" s="12" t="s">
        <v>571</v>
      </c>
      <c r="I120" s="17" t="s">
        <v>721</v>
      </c>
      <c r="J120" s="17" t="s">
        <v>721</v>
      </c>
      <c r="K120" s="17" t="str">
        <f t="shared" si="5"/>
        <v>xx</v>
      </c>
    </row>
    <row r="121" spans="1:11" ht="25.5">
      <c r="A121" s="4" t="str">
        <f t="shared" si="7"/>
        <v>8000_Gárdonyi</v>
      </c>
      <c r="B121" s="5" t="s">
        <v>98</v>
      </c>
      <c r="C121" s="11" t="s">
        <v>11</v>
      </c>
      <c r="D121" s="11">
        <v>8000</v>
      </c>
      <c r="E121" s="11" t="s">
        <v>99</v>
      </c>
      <c r="F121" s="11" t="s">
        <v>100</v>
      </c>
      <c r="G121" s="11" t="s">
        <v>658</v>
      </c>
      <c r="H121" s="12" t="s">
        <v>659</v>
      </c>
      <c r="I121" s="17" t="s">
        <v>721</v>
      </c>
      <c r="J121" s="17" t="s">
        <v>721</v>
      </c>
      <c r="K121" s="17" t="str">
        <f t="shared" si="5"/>
        <v>xx</v>
      </c>
    </row>
    <row r="122" spans="1:11" ht="25.5">
      <c r="A122" s="4" t="str">
        <f t="shared" si="7"/>
        <v>8000_Váci</v>
      </c>
      <c r="B122" s="5" t="s">
        <v>181</v>
      </c>
      <c r="C122" s="11" t="s">
        <v>11</v>
      </c>
      <c r="D122" s="11">
        <v>8000</v>
      </c>
      <c r="E122" s="11" t="s">
        <v>99</v>
      </c>
      <c r="F122" s="11" t="s">
        <v>182</v>
      </c>
      <c r="G122" s="11" t="s">
        <v>588</v>
      </c>
      <c r="H122" s="12" t="s">
        <v>589</v>
      </c>
      <c r="I122" s="17" t="s">
        <v>721</v>
      </c>
      <c r="J122" s="17" t="s">
        <v>721</v>
      </c>
      <c r="K122" s="17" t="str">
        <f t="shared" si="5"/>
        <v>xx</v>
      </c>
    </row>
    <row r="123" spans="1:11" ht="25.5">
      <c r="A123" s="4" t="str">
        <f t="shared" si="7"/>
        <v>8100_Faller</v>
      </c>
      <c r="B123" s="5" t="s">
        <v>379</v>
      </c>
      <c r="C123" s="11" t="s">
        <v>11</v>
      </c>
      <c r="D123" s="11">
        <v>8100</v>
      </c>
      <c r="E123" s="11" t="s">
        <v>380</v>
      </c>
      <c r="F123" s="11" t="s">
        <v>381</v>
      </c>
      <c r="G123" s="11" t="s">
        <v>382</v>
      </c>
      <c r="H123" s="12" t="s">
        <v>383</v>
      </c>
      <c r="I123" s="17" t="s">
        <v>721</v>
      </c>
      <c r="J123" s="17" t="s">
        <v>721</v>
      </c>
      <c r="K123" s="17" t="str">
        <f t="shared" si="5"/>
        <v>xx</v>
      </c>
    </row>
    <row r="124" spans="1:11" ht="25.5">
      <c r="A124" s="4" t="str">
        <f t="shared" si="7"/>
        <v>8200_Jendrassik-Venesz</v>
      </c>
      <c r="B124" s="5" t="s">
        <v>346</v>
      </c>
      <c r="C124" s="11" t="s">
        <v>11</v>
      </c>
      <c r="D124" s="11">
        <v>8200</v>
      </c>
      <c r="E124" s="11" t="s">
        <v>92</v>
      </c>
      <c r="F124" s="11" t="s">
        <v>347</v>
      </c>
      <c r="G124" s="11" t="s">
        <v>348</v>
      </c>
      <c r="H124" s="12" t="s">
        <v>349</v>
      </c>
      <c r="I124" s="17" t="s">
        <v>721</v>
      </c>
      <c r="J124" s="17" t="s">
        <v>721</v>
      </c>
      <c r="K124" s="17" t="str">
        <f t="shared" si="5"/>
        <v>xx</v>
      </c>
    </row>
    <row r="125" spans="1:11" ht="25.5">
      <c r="A125" s="4" t="str">
        <f t="shared" si="7"/>
        <v>8200_Medgyaszay</v>
      </c>
      <c r="B125" s="5" t="s">
        <v>135</v>
      </c>
      <c r="C125" s="11" t="s">
        <v>11</v>
      </c>
      <c r="D125" s="11">
        <v>8200</v>
      </c>
      <c r="E125" s="11" t="s">
        <v>92</v>
      </c>
      <c r="F125" s="11" t="s">
        <v>136</v>
      </c>
      <c r="G125" s="11" t="s">
        <v>610</v>
      </c>
      <c r="H125" s="12" t="s">
        <v>611</v>
      </c>
      <c r="I125" s="17" t="s">
        <v>721</v>
      </c>
      <c r="J125" s="17" t="s">
        <v>721</v>
      </c>
      <c r="K125" s="17" t="str">
        <f t="shared" si="5"/>
        <v>xx</v>
      </c>
    </row>
    <row r="126" spans="1:11" ht="25.5">
      <c r="A126" s="4" t="str">
        <f t="shared" si="7"/>
        <v>8200_Táncsics</v>
      </c>
      <c r="B126" s="5" t="s">
        <v>413</v>
      </c>
      <c r="C126" s="11" t="s">
        <v>11</v>
      </c>
      <c r="D126" s="11">
        <v>8200</v>
      </c>
      <c r="E126" s="11" t="s">
        <v>92</v>
      </c>
      <c r="F126" s="11" t="s">
        <v>414</v>
      </c>
      <c r="G126" s="11" t="s">
        <v>415</v>
      </c>
      <c r="H126" s="12" t="s">
        <v>416</v>
      </c>
      <c r="I126" s="17" t="s">
        <v>721</v>
      </c>
      <c r="J126" s="17" t="s">
        <v>721</v>
      </c>
      <c r="K126" s="17" t="str">
        <f t="shared" si="5"/>
        <v>xx</v>
      </c>
    </row>
    <row r="127" spans="1:11" ht="25.5">
      <c r="A127" s="4" t="str">
        <f t="shared" si="7"/>
        <v>8251_Egry</v>
      </c>
      <c r="B127" s="5" t="s">
        <v>42</v>
      </c>
      <c r="C127" s="11" t="s">
        <v>11</v>
      </c>
      <c r="D127" s="11">
        <v>8251</v>
      </c>
      <c r="E127" s="11" t="s">
        <v>43</v>
      </c>
      <c r="F127" s="11" t="s">
        <v>44</v>
      </c>
      <c r="G127" s="11" t="s">
        <v>45</v>
      </c>
      <c r="H127" s="12" t="s">
        <v>46</v>
      </c>
      <c r="I127" s="17" t="s">
        <v>721</v>
      </c>
      <c r="J127" s="17" t="s">
        <v>721</v>
      </c>
      <c r="K127" s="17" t="str">
        <f t="shared" si="5"/>
        <v>xx</v>
      </c>
    </row>
    <row r="128" spans="1:11" ht="25.5">
      <c r="A128" s="4" t="str">
        <f t="shared" si="7"/>
        <v>8300_Széchenyi</v>
      </c>
      <c r="B128" s="5" t="s">
        <v>172</v>
      </c>
      <c r="C128" s="11" t="s">
        <v>11</v>
      </c>
      <c r="D128" s="11">
        <v>8300</v>
      </c>
      <c r="E128" s="11" t="s">
        <v>173</v>
      </c>
      <c r="F128" s="11" t="s">
        <v>174</v>
      </c>
      <c r="G128" s="11" t="s">
        <v>175</v>
      </c>
      <c r="H128" s="12" t="s">
        <v>176</v>
      </c>
      <c r="I128" s="17" t="s">
        <v>721</v>
      </c>
      <c r="J128" s="17" t="s">
        <v>721</v>
      </c>
      <c r="K128" s="17" t="str">
        <f t="shared" si="5"/>
        <v>xx</v>
      </c>
    </row>
    <row r="129" spans="1:11" ht="38.25">
      <c r="A129" s="4" t="str">
        <f t="shared" si="7"/>
        <v>8360_Asbóth</v>
      </c>
      <c r="B129" s="5" t="s">
        <v>447</v>
      </c>
      <c r="C129" s="11" t="s">
        <v>13</v>
      </c>
      <c r="D129" s="11">
        <v>8360</v>
      </c>
      <c r="E129" s="11" t="s">
        <v>448</v>
      </c>
      <c r="F129" s="11" t="s">
        <v>449</v>
      </c>
      <c r="G129" s="11" t="s">
        <v>450</v>
      </c>
      <c r="H129" s="12" t="s">
        <v>451</v>
      </c>
      <c r="I129" s="17" t="s">
        <v>721</v>
      </c>
      <c r="J129" s="17" t="s">
        <v>721</v>
      </c>
      <c r="K129" s="17" t="str">
        <f t="shared" si="5"/>
        <v>xx</v>
      </c>
    </row>
    <row r="130" spans="1:11" ht="38.25">
      <c r="A130" s="4" t="str">
        <f>CONCATENATE(D130,"_",LEFT(B130,SEARCH(" ",B130,1)-2))</f>
        <v>8360_Vendéglátó</v>
      </c>
      <c r="B130" s="5" t="s">
        <v>706</v>
      </c>
      <c r="C130" s="11" t="s">
        <v>13</v>
      </c>
      <c r="D130" s="11">
        <v>8360</v>
      </c>
      <c r="E130" s="11" t="s">
        <v>448</v>
      </c>
      <c r="F130" s="11" t="s">
        <v>707</v>
      </c>
      <c r="G130" s="11" t="s">
        <v>708</v>
      </c>
      <c r="H130" s="12" t="s">
        <v>709</v>
      </c>
      <c r="I130" s="17" t="s">
        <v>721</v>
      </c>
      <c r="J130" s="17" t="s">
        <v>721</v>
      </c>
      <c r="K130" s="17" t="str">
        <f t="shared" si="5"/>
        <v>xx</v>
      </c>
    </row>
    <row r="131" spans="1:11" ht="25.5">
      <c r="A131" s="4" t="str">
        <f t="shared" si="7"/>
        <v>8420_Reguly</v>
      </c>
      <c r="B131" s="5" t="s">
        <v>590</v>
      </c>
      <c r="C131" s="11" t="s">
        <v>11</v>
      </c>
      <c r="D131" s="11">
        <v>8420</v>
      </c>
      <c r="E131" s="11" t="s">
        <v>555</v>
      </c>
      <c r="F131" s="11" t="s">
        <v>556</v>
      </c>
      <c r="G131" s="11" t="s">
        <v>591</v>
      </c>
      <c r="H131" s="12" t="s">
        <v>592</v>
      </c>
      <c r="I131" s="17" t="s">
        <v>721</v>
      </c>
      <c r="J131" s="17"/>
      <c r="K131" s="17" t="str">
        <f t="shared" si="5"/>
        <v>x</v>
      </c>
    </row>
    <row r="132" spans="1:11" ht="38.25">
      <c r="A132" s="4" t="str">
        <f t="shared" si="7"/>
        <v>8500_Pápai</v>
      </c>
      <c r="B132" s="5" t="s">
        <v>197</v>
      </c>
      <c r="C132" s="11" t="s">
        <v>11</v>
      </c>
      <c r="D132" s="11">
        <v>8500</v>
      </c>
      <c r="E132" s="11" t="s">
        <v>198</v>
      </c>
      <c r="F132" s="11" t="s">
        <v>199</v>
      </c>
      <c r="G132" s="11" t="s">
        <v>200</v>
      </c>
      <c r="H132" s="12" t="s">
        <v>587</v>
      </c>
      <c r="I132" s="17" t="s">
        <v>721</v>
      </c>
      <c r="J132" s="17" t="s">
        <v>721</v>
      </c>
      <c r="K132" s="17" t="str">
        <f t="shared" si="5"/>
        <v>xx</v>
      </c>
    </row>
    <row r="133" spans="1:11" ht="25.5">
      <c r="A133" s="4" t="str">
        <f t="shared" si="7"/>
        <v>8600_Baross</v>
      </c>
      <c r="B133" s="5" t="s">
        <v>410</v>
      </c>
      <c r="C133" s="11" t="s">
        <v>8</v>
      </c>
      <c r="D133" s="11">
        <v>8600</v>
      </c>
      <c r="E133" s="11" t="s">
        <v>221</v>
      </c>
      <c r="F133" s="11" t="s">
        <v>245</v>
      </c>
      <c r="G133" s="11" t="s">
        <v>246</v>
      </c>
      <c r="H133" s="12" t="s">
        <v>247</v>
      </c>
      <c r="I133" s="17" t="s">
        <v>721</v>
      </c>
      <c r="J133" s="17" t="s">
        <v>721</v>
      </c>
      <c r="K133" s="17" t="str">
        <f aca="true" t="shared" si="8" ref="K133:K159">CONCATENATE(I133,J133)</f>
        <v>xx</v>
      </c>
    </row>
    <row r="134" spans="1:11" ht="25.5">
      <c r="A134" s="4" t="str">
        <f t="shared" si="7"/>
        <v>8600_Krúdy</v>
      </c>
      <c r="B134" s="5" t="s">
        <v>411</v>
      </c>
      <c r="C134" s="11" t="s">
        <v>8</v>
      </c>
      <c r="D134" s="11">
        <v>8600</v>
      </c>
      <c r="E134" s="11" t="s">
        <v>221</v>
      </c>
      <c r="F134" s="11" t="s">
        <v>222</v>
      </c>
      <c r="G134" s="11" t="s">
        <v>223</v>
      </c>
      <c r="H134" s="12" t="s">
        <v>538</v>
      </c>
      <c r="I134" s="17" t="s">
        <v>721</v>
      </c>
      <c r="J134" s="17" t="s">
        <v>721</v>
      </c>
      <c r="K134" s="17" t="str">
        <f t="shared" si="8"/>
        <v>xx</v>
      </c>
    </row>
    <row r="135" spans="1:11" ht="25.5">
      <c r="A135" s="4" t="str">
        <f t="shared" si="7"/>
        <v>8640_Bacsák</v>
      </c>
      <c r="B135" s="5" t="s">
        <v>603</v>
      </c>
      <c r="C135" s="11" t="s">
        <v>8</v>
      </c>
      <c r="D135" s="11">
        <v>8640</v>
      </c>
      <c r="E135" s="11" t="s">
        <v>489</v>
      </c>
      <c r="F135" s="11" t="s">
        <v>490</v>
      </c>
      <c r="G135" s="11" t="s">
        <v>602</v>
      </c>
      <c r="H135" s="12" t="s">
        <v>491</v>
      </c>
      <c r="I135" s="17" t="s">
        <v>721</v>
      </c>
      <c r="J135" s="17" t="s">
        <v>721</v>
      </c>
      <c r="K135" s="17" t="str">
        <f t="shared" si="8"/>
        <v>xx</v>
      </c>
    </row>
    <row r="136" spans="1:11" ht="38.25">
      <c r="A136" s="4" t="str">
        <f>CONCATENATE(D136,"_","Thúry")</f>
        <v>8800_Thúry</v>
      </c>
      <c r="B136" s="5" t="s">
        <v>613</v>
      </c>
      <c r="C136" s="11" t="s">
        <v>13</v>
      </c>
      <c r="D136" s="11">
        <v>8800</v>
      </c>
      <c r="E136" s="11" t="s">
        <v>195</v>
      </c>
      <c r="F136" s="11" t="s">
        <v>196</v>
      </c>
      <c r="G136" s="11" t="s">
        <v>614</v>
      </c>
      <c r="H136" s="12" t="s">
        <v>615</v>
      </c>
      <c r="I136" s="17" t="s">
        <v>721</v>
      </c>
      <c r="J136" s="17" t="s">
        <v>721</v>
      </c>
      <c r="K136" s="17" t="str">
        <f t="shared" si="8"/>
        <v>xx</v>
      </c>
    </row>
    <row r="137" spans="1:11" ht="38.25">
      <c r="A137" s="4" t="str">
        <f t="shared" si="7"/>
        <v>8800_Nagykanizsai</v>
      </c>
      <c r="B137" s="5" t="s">
        <v>621</v>
      </c>
      <c r="C137" s="11" t="s">
        <v>13</v>
      </c>
      <c r="D137" s="11">
        <v>8800</v>
      </c>
      <c r="E137" s="11" t="s">
        <v>195</v>
      </c>
      <c r="F137" s="11" t="s">
        <v>376</v>
      </c>
      <c r="G137" s="11" t="s">
        <v>377</v>
      </c>
      <c r="H137" s="12" t="s">
        <v>378</v>
      </c>
      <c r="I137" s="17" t="s">
        <v>721</v>
      </c>
      <c r="J137" s="17" t="s">
        <v>721</v>
      </c>
      <c r="K137" s="17" t="str">
        <f t="shared" si="8"/>
        <v>xx</v>
      </c>
    </row>
    <row r="138" spans="1:11" ht="25.5">
      <c r="A138" s="4" t="str">
        <f t="shared" si="7"/>
        <v>8840_Nagyváthy</v>
      </c>
      <c r="B138" s="5" t="s">
        <v>466</v>
      </c>
      <c r="C138" s="11" t="s">
        <v>8</v>
      </c>
      <c r="D138" s="11">
        <v>8840</v>
      </c>
      <c r="E138" s="11" t="s">
        <v>187</v>
      </c>
      <c r="F138" s="11" t="s">
        <v>188</v>
      </c>
      <c r="G138" s="11" t="s">
        <v>189</v>
      </c>
      <c r="H138" s="12" t="s">
        <v>190</v>
      </c>
      <c r="I138" s="17" t="s">
        <v>721</v>
      </c>
      <c r="J138" s="17" t="s">
        <v>721</v>
      </c>
      <c r="K138" s="17" t="str">
        <f t="shared" si="8"/>
        <v>xx</v>
      </c>
    </row>
    <row r="139" spans="1:11" ht="38.25">
      <c r="A139" s="4" t="str">
        <f t="shared" si="7"/>
        <v>8900_Deák</v>
      </c>
      <c r="B139" s="5" t="s">
        <v>142</v>
      </c>
      <c r="C139" s="11" t="s">
        <v>13</v>
      </c>
      <c r="D139" s="11">
        <v>8900</v>
      </c>
      <c r="E139" s="11" t="s">
        <v>143</v>
      </c>
      <c r="F139" s="11" t="s">
        <v>144</v>
      </c>
      <c r="G139" s="11" t="s">
        <v>580</v>
      </c>
      <c r="H139" s="12" t="s">
        <v>581</v>
      </c>
      <c r="I139" s="17"/>
      <c r="J139" s="17" t="s">
        <v>721</v>
      </c>
      <c r="K139" s="17" t="str">
        <f t="shared" si="8"/>
        <v>x</v>
      </c>
    </row>
    <row r="140" spans="1:11" ht="38.25">
      <c r="A140" s="4" t="str">
        <f aca="true" t="shared" si="9" ref="A140:A158">CONCATENATE(D140,"_",LEFT(B140,SEARCH(" ",B140,1)-1))</f>
        <v>8900_Ganz</v>
      </c>
      <c r="B140" s="5" t="s">
        <v>530</v>
      </c>
      <c r="C140" s="11" t="s">
        <v>13</v>
      </c>
      <c r="D140" s="11">
        <v>8900</v>
      </c>
      <c r="E140" s="11" t="s">
        <v>143</v>
      </c>
      <c r="F140" s="11" t="s">
        <v>531</v>
      </c>
      <c r="G140" s="11" t="s">
        <v>532</v>
      </c>
      <c r="H140" s="12" t="s">
        <v>533</v>
      </c>
      <c r="I140" s="17" t="s">
        <v>721</v>
      </c>
      <c r="J140" s="17" t="s">
        <v>721</v>
      </c>
      <c r="K140" s="17" t="str">
        <f t="shared" si="8"/>
        <v>xx</v>
      </c>
    </row>
    <row r="141" spans="1:11" ht="25.5">
      <c r="A141" s="4" t="str">
        <f t="shared" si="9"/>
        <v>8900_Páterdombi</v>
      </c>
      <c r="B141" s="5" t="s">
        <v>292</v>
      </c>
      <c r="C141" s="11" t="s">
        <v>13</v>
      </c>
      <c r="D141" s="11">
        <v>8900</v>
      </c>
      <c r="E141" s="11" t="s">
        <v>143</v>
      </c>
      <c r="F141" s="11" t="s">
        <v>293</v>
      </c>
      <c r="G141" s="11" t="s">
        <v>294</v>
      </c>
      <c r="H141" s="12" t="s">
        <v>295</v>
      </c>
      <c r="I141" s="17" t="s">
        <v>721</v>
      </c>
      <c r="J141" s="17" t="s">
        <v>721</v>
      </c>
      <c r="K141" s="17" t="str">
        <f t="shared" si="8"/>
        <v>xx</v>
      </c>
    </row>
    <row r="142" spans="1:11" ht="25.5">
      <c r="A142" s="4" t="str">
        <f t="shared" si="9"/>
        <v>8960_Lámfalussy</v>
      </c>
      <c r="B142" s="5" t="s">
        <v>575</v>
      </c>
      <c r="C142" s="11" t="s">
        <v>13</v>
      </c>
      <c r="D142" s="11">
        <v>8960</v>
      </c>
      <c r="E142" s="11" t="s">
        <v>576</v>
      </c>
      <c r="F142" s="11" t="s">
        <v>577</v>
      </c>
      <c r="G142" s="11" t="s">
        <v>578</v>
      </c>
      <c r="H142" s="12" t="s">
        <v>579</v>
      </c>
      <c r="I142" s="17" t="s">
        <v>721</v>
      </c>
      <c r="J142" s="17" t="s">
        <v>721</v>
      </c>
      <c r="K142" s="17" t="str">
        <f t="shared" si="8"/>
        <v>xx</v>
      </c>
    </row>
    <row r="143" spans="1:11" ht="25.5">
      <c r="A143" s="4" t="str">
        <f t="shared" si="9"/>
        <v>9023_Pálffy</v>
      </c>
      <c r="B143" s="5" t="s">
        <v>228</v>
      </c>
      <c r="C143" s="11" t="s">
        <v>13</v>
      </c>
      <c r="D143" s="11">
        <v>9023</v>
      </c>
      <c r="E143" s="11" t="s">
        <v>50</v>
      </c>
      <c r="F143" s="11" t="s">
        <v>229</v>
      </c>
      <c r="G143" s="11" t="s">
        <v>230</v>
      </c>
      <c r="H143" s="12" t="s">
        <v>231</v>
      </c>
      <c r="I143" s="17" t="s">
        <v>721</v>
      </c>
      <c r="J143" s="17"/>
      <c r="K143" s="17" t="str">
        <f t="shared" si="8"/>
        <v>x</v>
      </c>
    </row>
    <row r="144" spans="1:11" ht="25.5">
      <c r="A144" s="4" t="str">
        <f t="shared" si="9"/>
        <v>9024_Gábor</v>
      </c>
      <c r="B144" s="5" t="s">
        <v>49</v>
      </c>
      <c r="C144" s="11" t="s">
        <v>13</v>
      </c>
      <c r="D144" s="11">
        <v>9024</v>
      </c>
      <c r="E144" s="11" t="s">
        <v>50</v>
      </c>
      <c r="F144" s="11" t="s">
        <v>51</v>
      </c>
      <c r="G144" s="11" t="s">
        <v>52</v>
      </c>
      <c r="H144" s="12" t="s">
        <v>53</v>
      </c>
      <c r="I144" s="17" t="s">
        <v>721</v>
      </c>
      <c r="J144" s="17" t="s">
        <v>721</v>
      </c>
      <c r="K144" s="17" t="str">
        <f t="shared" si="8"/>
        <v>xx</v>
      </c>
    </row>
    <row r="145" spans="1:11" ht="51">
      <c r="A145" s="4" t="str">
        <f t="shared" si="9"/>
        <v>9024_Krúdy</v>
      </c>
      <c r="B145" s="5" t="s">
        <v>312</v>
      </c>
      <c r="C145" s="11" t="s">
        <v>13</v>
      </c>
      <c r="D145" s="11">
        <v>9024</v>
      </c>
      <c r="E145" s="11" t="s">
        <v>50</v>
      </c>
      <c r="F145" s="11" t="s">
        <v>313</v>
      </c>
      <c r="G145" s="11" t="s">
        <v>715</v>
      </c>
      <c r="H145" s="12" t="s">
        <v>314</v>
      </c>
      <c r="I145" s="17" t="s">
        <v>721</v>
      </c>
      <c r="J145" s="17" t="s">
        <v>721</v>
      </c>
      <c r="K145" s="17" t="str">
        <f t="shared" si="8"/>
        <v>xx</v>
      </c>
    </row>
    <row r="146" spans="1:11" ht="38.25">
      <c r="A146" s="4" t="str">
        <f t="shared" si="9"/>
        <v>9024_Szent-Györgyi</v>
      </c>
      <c r="B146" s="5" t="s">
        <v>669</v>
      </c>
      <c r="C146" s="11" t="s">
        <v>13</v>
      </c>
      <c r="D146" s="11">
        <v>9024</v>
      </c>
      <c r="E146" s="11" t="s">
        <v>50</v>
      </c>
      <c r="F146" s="11" t="s">
        <v>670</v>
      </c>
      <c r="G146" s="11" t="s">
        <v>671</v>
      </c>
      <c r="H146" s="12" t="s">
        <v>672</v>
      </c>
      <c r="I146" s="17"/>
      <c r="J146" s="17"/>
      <c r="K146" s="17">
        <f t="shared" si="8"/>
      </c>
    </row>
    <row r="147" spans="1:11" ht="38.25">
      <c r="A147" s="4" t="str">
        <f t="shared" si="9"/>
        <v>9025_Kossuth</v>
      </c>
      <c r="B147" s="5" t="s">
        <v>69</v>
      </c>
      <c r="C147" s="11" t="s">
        <v>13</v>
      </c>
      <c r="D147" s="11">
        <v>9025</v>
      </c>
      <c r="E147" s="11" t="s">
        <v>50</v>
      </c>
      <c r="F147" s="11" t="s">
        <v>70</v>
      </c>
      <c r="G147" s="11" t="s">
        <v>71</v>
      </c>
      <c r="H147" s="12" t="s">
        <v>72</v>
      </c>
      <c r="I147" s="17" t="s">
        <v>721</v>
      </c>
      <c r="J147" s="17" t="s">
        <v>721</v>
      </c>
      <c r="K147" s="17" t="str">
        <f t="shared" si="8"/>
        <v>xx</v>
      </c>
    </row>
    <row r="148" spans="1:11" ht="38.25">
      <c r="A148" s="4" t="str">
        <f t="shared" si="9"/>
        <v>9027_Lukács</v>
      </c>
      <c r="B148" s="5" t="s">
        <v>263</v>
      </c>
      <c r="C148" s="11" t="s">
        <v>13</v>
      </c>
      <c r="D148" s="11">
        <v>9027</v>
      </c>
      <c r="E148" s="11" t="s">
        <v>50</v>
      </c>
      <c r="F148" s="11" t="s">
        <v>264</v>
      </c>
      <c r="G148" s="11" t="s">
        <v>265</v>
      </c>
      <c r="H148" s="12" t="s">
        <v>266</v>
      </c>
      <c r="I148" s="17" t="s">
        <v>721</v>
      </c>
      <c r="J148" s="17" t="s">
        <v>721</v>
      </c>
      <c r="K148" s="17" t="str">
        <f t="shared" si="8"/>
        <v>xx</v>
      </c>
    </row>
    <row r="149" spans="1:11" ht="38.25">
      <c r="A149" s="4" t="str">
        <f t="shared" si="9"/>
        <v>9300_Csukás</v>
      </c>
      <c r="B149" s="5" t="s">
        <v>212</v>
      </c>
      <c r="C149" s="11" t="s">
        <v>13</v>
      </c>
      <c r="D149" s="11">
        <v>9300</v>
      </c>
      <c r="E149" s="11" t="s">
        <v>141</v>
      </c>
      <c r="F149" s="11" t="s">
        <v>213</v>
      </c>
      <c r="G149" s="11" t="s">
        <v>214</v>
      </c>
      <c r="H149" s="12" t="s">
        <v>215</v>
      </c>
      <c r="I149" s="17" t="s">
        <v>721</v>
      </c>
      <c r="J149" s="17"/>
      <c r="K149" s="17" t="str">
        <f t="shared" si="8"/>
        <v>x</v>
      </c>
    </row>
    <row r="150" spans="1:11" ht="25.5">
      <c r="A150" s="4" t="str">
        <f t="shared" si="9"/>
        <v>9400_Handler</v>
      </c>
      <c r="B150" s="5" t="s">
        <v>547</v>
      </c>
      <c r="C150" s="11" t="s">
        <v>13</v>
      </c>
      <c r="D150" s="11">
        <v>9400</v>
      </c>
      <c r="E150" s="11" t="s">
        <v>548</v>
      </c>
      <c r="F150" s="11" t="s">
        <v>549</v>
      </c>
      <c r="G150" s="11" t="s">
        <v>550</v>
      </c>
      <c r="H150" s="12" t="s">
        <v>551</v>
      </c>
      <c r="I150" s="17" t="s">
        <v>721</v>
      </c>
      <c r="J150" s="17" t="s">
        <v>721</v>
      </c>
      <c r="K150" s="17" t="str">
        <f t="shared" si="8"/>
        <v>xx</v>
      </c>
    </row>
    <row r="151" spans="1:11" ht="25.5">
      <c r="A151" s="4" t="str">
        <f t="shared" si="9"/>
        <v>9500_Berzsenyi</v>
      </c>
      <c r="B151" s="5" t="s">
        <v>710</v>
      </c>
      <c r="C151" s="11" t="s">
        <v>13</v>
      </c>
      <c r="D151" s="11">
        <v>9500</v>
      </c>
      <c r="E151" s="11" t="s">
        <v>711</v>
      </c>
      <c r="F151" s="11" t="s">
        <v>712</v>
      </c>
      <c r="G151" s="11" t="s">
        <v>713</v>
      </c>
      <c r="H151" s="12" t="s">
        <v>714</v>
      </c>
      <c r="I151" s="17" t="s">
        <v>721</v>
      </c>
      <c r="J151" s="17" t="s">
        <v>721</v>
      </c>
      <c r="K151" s="17" t="str">
        <f t="shared" si="8"/>
        <v>xx</v>
      </c>
    </row>
    <row r="152" spans="1:11" ht="25.5">
      <c r="A152" s="4" t="str">
        <f t="shared" si="9"/>
        <v>9700_Élelmiszeripari</v>
      </c>
      <c r="B152" s="5" t="s">
        <v>422</v>
      </c>
      <c r="C152" s="11" t="s">
        <v>13</v>
      </c>
      <c r="D152" s="11">
        <v>9700</v>
      </c>
      <c r="E152" s="11" t="s">
        <v>15</v>
      </c>
      <c r="F152" s="11" t="s">
        <v>423</v>
      </c>
      <c r="G152" s="11" t="s">
        <v>424</v>
      </c>
      <c r="H152" s="12" t="s">
        <v>425</v>
      </c>
      <c r="I152" s="17" t="s">
        <v>721</v>
      </c>
      <c r="J152" s="17" t="s">
        <v>721</v>
      </c>
      <c r="K152" s="17" t="str">
        <f t="shared" si="8"/>
        <v>xx</v>
      </c>
    </row>
    <row r="153" spans="1:11" ht="25.5">
      <c r="A153" s="4" t="str">
        <f t="shared" si="9"/>
        <v>9700_Hefele</v>
      </c>
      <c r="B153" s="5" t="s">
        <v>16</v>
      </c>
      <c r="C153" s="11" t="s">
        <v>13</v>
      </c>
      <c r="D153" s="11">
        <v>9700</v>
      </c>
      <c r="E153" s="11" t="s">
        <v>15</v>
      </c>
      <c r="F153" s="11" t="s">
        <v>22</v>
      </c>
      <c r="G153" s="11" t="s">
        <v>631</v>
      </c>
      <c r="H153" s="12" t="s">
        <v>693</v>
      </c>
      <c r="I153" s="17"/>
      <c r="J153" s="17"/>
      <c r="K153" s="17">
        <f t="shared" si="8"/>
      </c>
    </row>
    <row r="154" spans="1:11" ht="25.5">
      <c r="A154" s="4" t="str">
        <f t="shared" si="9"/>
        <v>9700_Herman</v>
      </c>
      <c r="B154" s="5" t="s">
        <v>335</v>
      </c>
      <c r="C154" s="11" t="s">
        <v>13</v>
      </c>
      <c r="D154" s="11">
        <v>9700</v>
      </c>
      <c r="E154" s="11" t="s">
        <v>15</v>
      </c>
      <c r="F154" s="11" t="s">
        <v>336</v>
      </c>
      <c r="G154" s="11" t="s">
        <v>337</v>
      </c>
      <c r="H154" s="12" t="s">
        <v>338</v>
      </c>
      <c r="I154" s="17" t="s">
        <v>721</v>
      </c>
      <c r="J154" s="17"/>
      <c r="K154" s="17" t="str">
        <f t="shared" si="8"/>
        <v>x</v>
      </c>
    </row>
    <row r="155" spans="1:11" ht="25.5">
      <c r="A155" s="4" t="str">
        <f t="shared" si="9"/>
        <v>9700_Kereskedelmi</v>
      </c>
      <c r="B155" s="5" t="s">
        <v>191</v>
      </c>
      <c r="C155" s="11" t="s">
        <v>13</v>
      </c>
      <c r="D155" s="11">
        <v>9700</v>
      </c>
      <c r="E155" s="11" t="s">
        <v>15</v>
      </c>
      <c r="F155" s="11" t="s">
        <v>192</v>
      </c>
      <c r="G155" s="11" t="s">
        <v>193</v>
      </c>
      <c r="H155" s="12" t="s">
        <v>194</v>
      </c>
      <c r="I155" s="17" t="s">
        <v>721</v>
      </c>
      <c r="J155" s="17"/>
      <c r="K155" s="17" t="str">
        <f t="shared" si="8"/>
        <v>x</v>
      </c>
    </row>
    <row r="156" spans="1:11" ht="25.5">
      <c r="A156" s="4" t="str">
        <f t="shared" si="9"/>
        <v>9700_Puskás</v>
      </c>
      <c r="B156" s="5" t="s">
        <v>101</v>
      </c>
      <c r="C156" s="11" t="s">
        <v>13</v>
      </c>
      <c r="D156" s="11">
        <v>9700</v>
      </c>
      <c r="E156" s="11" t="s">
        <v>15</v>
      </c>
      <c r="F156" s="11" t="s">
        <v>102</v>
      </c>
      <c r="G156" s="11" t="s">
        <v>103</v>
      </c>
      <c r="H156" s="12" t="s">
        <v>104</v>
      </c>
      <c r="I156" s="17" t="s">
        <v>721</v>
      </c>
      <c r="J156" s="17" t="s">
        <v>721</v>
      </c>
      <c r="K156" s="17" t="str">
        <f t="shared" si="8"/>
        <v>xx</v>
      </c>
    </row>
    <row r="157" spans="1:11" ht="25.5">
      <c r="A157" s="4" t="str">
        <f t="shared" si="9"/>
        <v>9737_FNP</v>
      </c>
      <c r="B157" s="5" t="s">
        <v>186</v>
      </c>
      <c r="C157" s="11" t="s">
        <v>13</v>
      </c>
      <c r="D157" s="11">
        <v>9737</v>
      </c>
      <c r="E157" s="11" t="s">
        <v>183</v>
      </c>
      <c r="F157" s="11" t="s">
        <v>184</v>
      </c>
      <c r="G157" s="11" t="s">
        <v>185</v>
      </c>
      <c r="H157" s="12" t="s">
        <v>668</v>
      </c>
      <c r="I157" s="17" t="s">
        <v>721</v>
      </c>
      <c r="J157" s="17" t="s">
        <v>721</v>
      </c>
      <c r="K157" s="17" t="str">
        <f t="shared" si="8"/>
        <v>xx</v>
      </c>
    </row>
    <row r="158" spans="1:11" ht="25.5">
      <c r="A158" s="4" t="str">
        <f t="shared" si="9"/>
        <v>9900_Rázsó</v>
      </c>
      <c r="B158" s="5" t="s">
        <v>400</v>
      </c>
      <c r="C158" s="11" t="s">
        <v>13</v>
      </c>
      <c r="D158" s="11">
        <v>9900</v>
      </c>
      <c r="E158" s="11" t="s">
        <v>401</v>
      </c>
      <c r="F158" s="11" t="s">
        <v>64</v>
      </c>
      <c r="G158" s="11" t="s">
        <v>402</v>
      </c>
      <c r="H158" s="12" t="s">
        <v>403</v>
      </c>
      <c r="I158" s="17" t="s">
        <v>721</v>
      </c>
      <c r="J158" s="17" t="s">
        <v>721</v>
      </c>
      <c r="K158" s="17" t="str">
        <f t="shared" si="8"/>
        <v>xx</v>
      </c>
    </row>
    <row r="159" spans="1:11" ht="25.5">
      <c r="A159" s="4" t="str">
        <f>CONCATENATE(D159,"_Béla")</f>
        <v>9970_Béla</v>
      </c>
      <c r="B159" s="5" t="s">
        <v>296</v>
      </c>
      <c r="C159" s="11" t="s">
        <v>13</v>
      </c>
      <c r="D159" s="11">
        <v>9970</v>
      </c>
      <c r="E159" s="11" t="s">
        <v>297</v>
      </c>
      <c r="F159" s="11" t="s">
        <v>298</v>
      </c>
      <c r="G159" s="11" t="s">
        <v>299</v>
      </c>
      <c r="H159" s="12" t="s">
        <v>300</v>
      </c>
      <c r="I159" s="17" t="s">
        <v>721</v>
      </c>
      <c r="J159" s="17" t="s">
        <v>721</v>
      </c>
      <c r="K159" s="17" t="str">
        <f t="shared" si="8"/>
        <v>xx</v>
      </c>
    </row>
    <row r="160" spans="1:10" ht="12.75">
      <c r="A160" s="4"/>
      <c r="B160" s="5"/>
      <c r="C160" s="11"/>
      <c r="D160" s="11"/>
      <c r="E160" s="11"/>
      <c r="F160" s="11"/>
      <c r="G160" s="11"/>
      <c r="H160" s="12"/>
      <c r="I160" s="19">
        <f>COUNTA(I3:I159)/COUNTA(B3:B159)</f>
        <v>0.8280254777070064</v>
      </c>
      <c r="J160" s="19">
        <f>COUNTA(J3:J159)/COUNTA(C3:C159)</f>
        <v>0.802547770700637</v>
      </c>
    </row>
    <row r="161" spans="8:10" ht="12.75">
      <c r="H161" s="15"/>
      <c r="I161" s="20">
        <f>COUNTBLANK(I3:I159)</f>
        <v>27</v>
      </c>
      <c r="J161" s="20">
        <f>COUNTBLANK(J3:J159)</f>
        <v>31</v>
      </c>
    </row>
    <row r="162" spans="9:10" ht="12.75">
      <c r="I162" s="27">
        <f>COUNTBLANK(K3:K159)</f>
        <v>12</v>
      </c>
      <c r="J162" s="27"/>
    </row>
    <row r="163" ht="12.75">
      <c r="B163" s="10"/>
    </row>
  </sheetData>
  <sheetProtection password="E034" sheet="1" autoFilter="0"/>
  <autoFilter ref="A2:H160"/>
  <mergeCells count="3">
    <mergeCell ref="A1:H1"/>
    <mergeCell ref="I1:J1"/>
    <mergeCell ref="I162:J162"/>
  </mergeCells>
  <dataValidations count="5">
    <dataValidation type="list" allowBlank="1" showInputMessage="1" showErrorMessage="1" sqref="C69:C78 C160:C65531 C80:C158 C3:C49 C51:C67">
      <formula1>#REF!</formula1>
    </dataValidation>
    <dataValidation type="whole" allowBlank="1" showErrorMessage="1" error="Ez nem irányítószám!" sqref="D150:D65531 D3:D142">
      <formula1>1000</formula1>
      <formula2>9999</formula2>
    </dataValidation>
    <dataValidation type="list" allowBlank="1" showInputMessage="1" showErrorMessage="1" sqref="C159 C68">
      <formula1>$B$161:$B$165</formula1>
    </dataValidation>
    <dataValidation type="list" allowBlank="1" showInputMessage="1" showErrorMessage="1" sqref="C79">
      <formula1>$B$162:$B$168</formula1>
    </dataValidation>
    <dataValidation type="list" allowBlank="1" showInputMessage="1" showErrorMessage="1" sqref="C50">
      <formula1>$B$165:$B$171</formula1>
    </dataValidation>
  </dataValidations>
  <hyperlinks>
    <hyperlink ref="H153" r:id="rId1" display="regele.57@gmail.com"/>
    <hyperlink ref="H86" r:id="rId2" display="lestarp@hu.inter.net"/>
    <hyperlink ref="H47" r:id="rId3" display="vayig@freemail.hu"/>
    <hyperlink ref="H18" r:id="rId4" display="peliandras@freemail.hu"/>
    <hyperlink ref="H91" r:id="rId5" display="buban.laszlo@vipmail.hu"/>
    <hyperlink ref="H127" r:id="rId6" display="peace13@freemail.hu"/>
    <hyperlink ref="H144" r:id="rId7" display="gaborla@t-online.hu"/>
    <hyperlink ref="H53" r:id="rId8" display="jfarmasi@gmail.com"/>
    <hyperlink ref="H38" r:id="rId9" display="patkone.ildiko@wigner.sulinet.hu"/>
    <hyperlink ref="H52" r:id="rId10" display="jasinkane@povolnyf.sulinet.hu"/>
    <hyperlink ref="H147" r:id="rId11" display="karpatim@kliszi.sulinet.hu"/>
    <hyperlink ref="H110" r:id="rId12" display="rehova@gmail.com"/>
    <hyperlink ref="H77" r:id="rId13" display="dodekaeder@freemail.hu"/>
    <hyperlink ref="H41" r:id="rId14" display="viada@freemail.hu"/>
    <hyperlink ref="H28" r:id="rId15" display="keri@keri-tbanya.sulinet.hu"/>
    <hyperlink ref="H75" r:id="rId16" display="demeterist@vipmail.hu"/>
    <hyperlink ref="H121" r:id="rId17" display="mcsizi@freemail.hu"/>
    <hyperlink ref="H156" r:id="rId18" display="ede40@freemail.hu"/>
    <hyperlink ref="H97" r:id="rId19" display="hollosne@pc1.krudy-szeged.sulinet.hu"/>
    <hyperlink ref="H48" r:id="rId20" display="pmolli@irinyi-debr.sulinet.hu"/>
    <hyperlink ref="H82" r:id="rId21" display="brazdazsolt@gmail.com"/>
    <hyperlink ref="H76" r:id="rId22" display="ppisti@nagylaszlo-khegyes.sulinet.hu"/>
    <hyperlink ref="H59" r:id="rId23" display="mihalik@bocskai-hszob.sulinet.hu"/>
    <hyperlink ref="H117" r:id="rId24" display="montenuovo@boly.hu"/>
    <hyperlink ref="H125" r:id="rId25" display="titkarsag@medgyaszay.sulinet.hu"/>
    <hyperlink ref="H12" r:id="rId26" display="szilasi.eva@sisy.hu"/>
    <hyperlink ref="H139" r:id="rId27" display="dorspeabody@gmail.com"/>
    <hyperlink ref="H14" r:id="rId28" display="wery.julia@gmail.com"/>
    <hyperlink ref="H33" r:id="rId29" display="kvsz@ker-st.sulinet.hu"/>
    <hyperlink ref="H66" r:id="rId30" display="linci52@t-online.hu"/>
    <hyperlink ref="H57" r:id="rId31" display="eotvosbere@gmail.com"/>
    <hyperlink ref="H128" r:id="rId32" display="szmari5858@freemail.hu"/>
    <hyperlink ref="H72" r:id="rId33" display="szom.icu@gmail.com"/>
    <hyperlink ref="H157" r:id="rId34" display="hoerika@airplanet.hu"/>
    <hyperlink ref="H138" r:id="rId35" display="picibe@gmail.com"/>
    <hyperlink ref="H155" r:id="rId36" display="dolgos.tiborne@keri-szhely.sulinet.hu"/>
    <hyperlink ref="H136" r:id="rId37" display="gymagdii@gmail.com"/>
    <hyperlink ref="H46" r:id="rId38" display="admin@tmszi.sulinet.hu"/>
    <hyperlink ref="H17" r:id="rId39" display="fhajnali@gmail.com"/>
    <hyperlink ref="H94" r:id="rId40" display="budinkityne.erika@gmail.com"/>
    <hyperlink ref="H45" r:id="rId41" display="vargane.erzsebet@kik-tokaj.hu"/>
    <hyperlink ref="H149" r:id="rId42" display="isd@freemail.hu"/>
    <hyperlink ref="H22" r:id="rId43" display="tanka.agnes@szondi-bgy.sulinet.hu"/>
    <hyperlink ref="H134" r:id="rId44" display="beatrixm@citromail.hu"/>
    <hyperlink ref="H71" r:id="rId45" display="igh@keri-szolnok.sulinet.hu"/>
    <hyperlink ref="H143" r:id="rId46" display="porneczi@palffy.hu"/>
    <hyperlink ref="H23" r:id="rId47" display="muszaki-cegled@mail.eol.hu"/>
    <hyperlink ref="H9" r:id="rId48" display="ronkai.marianna@dobosvsz.sulinet.hu"/>
    <hyperlink ref="H107" r:id="rId49" display="konizsu50@gmail.com"/>
    <hyperlink ref="H133" r:id="rId50" display="kispeterek@gmail.com"/>
    <hyperlink ref="H106" r:id="rId51" display="ezsoda@citromail.hu"/>
    <hyperlink ref="H109" r:id="rId52" display="kinizsisuli@kinizsi-kap.sulinet.hu"/>
    <hyperlink ref="H103" r:id="rId53" display="aniko967@gmail.com"/>
    <hyperlink ref="H148" r:id="rId54" display="sztpmariann@lukacs-gyor.sulinet.hu"/>
    <hyperlink ref="H30" r:id="rId55" display="czifrah@blathy-tata.sulinet.hu"/>
    <hyperlink ref="H55" r:id="rId56" display="csihatagint@gmail.com"/>
    <hyperlink ref="H92" r:id="rId57" display="banyaijulia@banyai-baja.sulinet.hu"/>
    <hyperlink ref="H93" r:id="rId58" display="itondar@gmail.com"/>
    <hyperlink ref="H37" r:id="rId59" display="hadhaziagnes@freemail.hu"/>
    <hyperlink ref="H141" r:id="rId60" display="ftamas@paterdombisuli.hu"/>
    <hyperlink ref="H159" r:id="rId61" display="gyorgyl@bela-szgotth.sulinet.hu"/>
    <hyperlink ref="H85" r:id="rId62" display="puruczki5495@gmail.com"/>
    <hyperlink ref="H67" r:id="rId63" display="berkata@freemail.hu"/>
    <hyperlink ref="H36" r:id="rId64" display="divinszkir@informatikai-eger.sulinet.hu"/>
    <hyperlink ref="H145" r:id="rId65" display="mosi@krudy.gyor.hu"/>
    <hyperlink ref="H114" r:id="rId66" display="nagymelykuti.ildiko@angsterj-pecs.sulinet.hu"/>
    <hyperlink ref="H105" r:id="rId67" display="mullerne@jokai.szltiszk.hu"/>
    <hyperlink ref="H68" r:id="rId68" display="fekszine@freemail.hu"/>
    <hyperlink ref="H98" r:id="rId69" display="biro.zsuzsanna@moravarosi.hu"/>
    <hyperlink ref="H154" r:id="rId70" display="hermankonyvtar@freemail.hu"/>
    <hyperlink ref="H21" r:id="rId71" display="erzsi@mkkevig.sulinet.hu"/>
    <hyperlink ref="H29" r:id="rId72" display="anita_csatari@yahoo.com"/>
    <hyperlink ref="H8" r:id="rId73" display="monostori.kati@szilytiszk.hu"/>
    <hyperlink ref="H6" r:id="rId74" display="bodnarilona@gmail.com"/>
    <hyperlink ref="H124" r:id="rId75" display="alantos@vejsz.sulinet.hu"/>
    <hyperlink ref="H100" r:id="rId76" display="aranyjozsef@gmail.com"/>
    <hyperlink ref="H78" r:id="rId77" display="hegyesi@pag-szeszi.hu"/>
    <hyperlink ref="H69" r:id="rId78" display="munkacsyne.csilla@gmail.com"/>
    <hyperlink ref="H70" r:id="rId79" display="bsiposgabi@gmail.com"/>
    <hyperlink ref="H27" r:id="rId80" display="bardon-moni@freemail.hu"/>
    <hyperlink ref="H101" r:id="rId81" display="gyarakij@freemail.hu"/>
    <hyperlink ref="H24" r:id="rId82" display="galkatalin85@gmail.com"/>
    <hyperlink ref="H116" r:id="rId83" display="mihaly.mausz@radmi.sulinet.hu"/>
    <hyperlink ref="H137" r:id="rId84" display="hajas.zoltan@zsvszi.hu"/>
    <hyperlink ref="H123" r:id="rId85" display="toth.kalman55@freemail.hu"/>
    <hyperlink ref="H80" r:id="rId86" display="ujszigabi@gmail.com"/>
    <hyperlink ref="H81" r:id="rId87" display="szalair@freemail.hu"/>
    <hyperlink ref="H90" r:id="rId88" display="mszki.kalocsa@t-online.hu"/>
    <hyperlink ref="H64" r:id="rId89" display="suli@westsik.sulinet.hu"/>
    <hyperlink ref="H158" r:id="rId90" display="lorinczkee@freemail.hu"/>
    <hyperlink ref="H60" r:id="rId91" display="matyuskati@freemail.hu"/>
    <hyperlink ref="H126" r:id="rId92" display="krausz.attila@tmvp.hu"/>
    <hyperlink ref="H152" r:id="rId93" display="efsz@efsz.sulinet.hu"/>
    <hyperlink ref="H88" r:id="rId94" display="szaksuli@citromail.hu"/>
    <hyperlink ref="H63" r:id="rId95" display="javorszkigy@freemail.hu"/>
    <hyperlink ref="H51" r:id="rId96" display="hegemonic@keri-debr.sulinet.hu"/>
    <hyperlink ref="H84" r:id="rId97" display="illesjutka@citromail.hu"/>
    <hyperlink ref="H79" r:id="rId98" display="info@szvki.hu"/>
    <hyperlink ref="H3" r:id="rId99" display="szabom@than.sulinet.hu"/>
    <hyperlink ref="H129" r:id="rId100" display="torokivan@freemail.hu"/>
    <hyperlink ref="H4" r:id="rId101" display="cseri@kanizsay.sulinet.hu"/>
    <hyperlink ref="H35" r:id="rId102" display="holkisz@freemail.hu"/>
    <hyperlink ref="H15" r:id="rId103" display="szlm12@gmail.com"/>
    <hyperlink ref="H104" r:id="rId104" display="egleaniko@freemail.hu"/>
    <hyperlink ref="H26" r:id="rId105" display="toldi@toldi-nk.sulinet.hu"/>
    <hyperlink ref="H61" r:id="rId106" display="ygurika@vipmail.hu"/>
    <hyperlink ref="H74" r:id="rId107" display="facsar@freemail.hu"/>
    <hyperlink ref="H135" r:id="rId108" display="iskola@bgyszi.sulinet.hu"/>
    <hyperlink ref="H11" r:id="rId109" display="toth_agas@hotmail.com"/>
    <hyperlink ref="H43" r:id="rId110" display="lajosne.nagy@gmail.com"/>
    <hyperlink ref="H89" r:id="rId111" display="martinregina2@gmail.com"/>
    <hyperlink ref="H112" r:id="rId112" display="llp83@freemail.hu"/>
    <hyperlink ref="H99" r:id="rId113" display="ivangizella@gmail.com"/>
    <hyperlink ref="H111" r:id="rId114" display="draskovicsm@freemail.hu"/>
    <hyperlink ref="H87" r:id="rId115" display="simkojanosne@gmail.com"/>
    <hyperlink ref="H40" r:id="rId116" display="fugedilaszlo@mezokovesd.t-online.hu"/>
    <hyperlink ref="H115" r:id="rId117" display="weber.laszlo@simonyi.sulinet.hu"/>
    <hyperlink ref="H19" r:id="rId118" display="nemethpeter@juropnet.hu"/>
    <hyperlink ref="H140" r:id="rId119" display="kajari.ganz-munkacsy.szki@zelkanet.hu"/>
    <hyperlink ref="H10" r:id="rId120" display="info@szaraznad.hu"/>
    <hyperlink ref="H150" r:id="rId121" display="handler@sopron.hu"/>
    <hyperlink ref="H13" r:id="rId122" display="csgaticsepven@gmail.com"/>
    <hyperlink ref="H31" r:id="rId123" display="konczolne53@gmail.com"/>
    <hyperlink ref="H39" r:id="rId124" display="szilakne@ejk-hevesi.sulinet.hu"/>
    <hyperlink ref="H49" r:id="rId125" display="dankaine.aniko@gmail.com"/>
    <hyperlink ref="H73" r:id="rId126" display="kolozsvarine@klapkagy.sulinet.hu"/>
    <hyperlink ref="H108" r:id="rId127" display="martonlajos23@gmail.com"/>
    <hyperlink ref="H118" r:id="rId128" display="ski.szakiskola@gmail.com"/>
    <hyperlink ref="H119" r:id="rId129" display="horgosju@arpadszki.hu"/>
    <hyperlink ref="H120" r:id="rId130" display="sztifaki@sztistvan.hu"/>
    <hyperlink ref="H16" r:id="rId131" display="karsai.jozsef@paloczi.hu"/>
    <hyperlink ref="H142" r:id="rId132" display="iliagi@mailbox.hu"/>
    <hyperlink ref="H34" r:id="rId133" display="szivoskata@gmail.com"/>
    <hyperlink ref="H132" r:id="rId134" display="gajicm@citromail.hu"/>
    <hyperlink ref="H122" r:id="rId135" display="somokrisz@freemail.hu"/>
    <hyperlink ref="H131" r:id="rId136" display="kozism-igh@rszi-zirc.hu"/>
    <hyperlink ref="H65" r:id="rId137" display="dudasbviki@gmail.com"/>
    <hyperlink ref="H113" r:id="rId138" display="irodabiksz@freemail.hu"/>
    <hyperlink ref="H58" r:id="rId139" display="ferenczikgy@freemail.hu"/>
    <hyperlink ref="H7" r:id="rId140" display="diocsilla@hotmail.com"/>
    <hyperlink ref="H54" r:id="rId141" display="nagyneka@beregszaszi-debr.sulinet.hu"/>
    <hyperlink ref="H56" r:id="rId142" display="mplendi@freemail.hu"/>
    <hyperlink ref="H32" r:id="rId143" display="admin@lorinci.sulinet.hu"/>
    <hyperlink ref="H96" r:id="rId144" display="berkes.ilona@saghy.hu"/>
    <hyperlink ref="H102" r:id="rId145" display="hegedusferenc@citromail.hu"/>
    <hyperlink ref="H146" r:id="rId146" display="tmnelli@freemail.hu"/>
    <hyperlink ref="H95" r:id="rId147" display="szep.ili@freemail.hu"/>
    <hyperlink ref="H20" r:id="rId148" display="veteranj@gmail.com"/>
    <hyperlink ref="H83" r:id="rId149" display="oau@freemail.hu"/>
    <hyperlink ref="H42" r:id="rId150" display="ruszeva@chello.hu"/>
    <hyperlink ref="H62" r:id="rId151" display="serdult@server1.inczedy.hu"/>
    <hyperlink ref="H151" r:id="rId152" display="tagvez@berzsenyicell.hu"/>
    <hyperlink ref="H50" r:id="rId153" display="adamzso59@citromail.hu"/>
  </hyperlinks>
  <printOptions horizontalCentered="1"/>
  <pageMargins left="0.5118110236220472" right="0.5118110236220472" top="0.5118110236220472" bottom="0.5118110236220472" header="0.2362204724409449" footer="0.2362204724409449"/>
  <pageSetup fitToHeight="0" fitToWidth="1" horizontalDpi="600" verticalDpi="600" orientation="landscape" paperSize="9" scale="71" r:id="rId154"/>
  <headerFooter alignWithMargins="0">
    <oddHeader>&amp;C&amp;"Arial,Félkövér"&amp;12Szakiskolások országos közismereti versenye, 2009/2010 (nevezés)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szszs</dc:creator>
  <cp:keywords/>
  <dc:description/>
  <cp:lastModifiedBy>Szalay Sándor</cp:lastModifiedBy>
  <cp:lastPrinted>2010-11-19T07:59:23Z</cp:lastPrinted>
  <dcterms:created xsi:type="dcterms:W3CDTF">2005-11-04T14:49:27Z</dcterms:created>
  <dcterms:modified xsi:type="dcterms:W3CDTF">2012-03-02T18:47:53Z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